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 " sheetId="1" r:id="rId1"/>
    <sheet name="сокр." sheetId="2" r:id="rId2"/>
  </sheets>
  <definedNames>
    <definedName name="_xlnm.Print_Titles" localSheetId="1">'сокр.'!$10:$11</definedName>
    <definedName name="_xlnm.Print_Titles" localSheetId="0">'утв '!$10:$11</definedName>
  </definedNames>
  <calcPr fullCalcOnLoad="1"/>
</workbook>
</file>

<file path=xl/sharedStrings.xml><?xml version="1.0" encoding="utf-8"?>
<sst xmlns="http://schemas.openxmlformats.org/spreadsheetml/2006/main" count="442" uniqueCount="220">
  <si>
    <t>Код бюджетной классификации  Российской Федерации</t>
  </si>
  <si>
    <t>Наименование кода группы, подгруппы, статьи, подстатьи, элемента, программы (подпрограммы), код экономической классификации доходов</t>
  </si>
  <si>
    <t>Сумма</t>
  </si>
  <si>
    <t>Всего</t>
  </si>
  <si>
    <t>1 01 00000 00 0000 000</t>
  </si>
  <si>
    <t>ДОХОДЫ</t>
  </si>
  <si>
    <t>1 00 00000 00 0000 000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</si>
  <si>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</si>
  <si>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</si>
  <si>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</si>
  <si>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</si>
  <si>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</si>
  <si>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</si>
  <si>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</si>
  <si>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</si>
  <si>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</si>
  <si>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</si>
  <si>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</si>
  <si>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</si>
  <si>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</si>
  <si>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</si>
  <si>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</si>
  <si>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</si>
  <si>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</si>
  <si>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</si>
  <si>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</si>
  <si>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</si>
  <si>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</si>
  <si>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</si>
  <si>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</si>
  <si>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</si>
  <si>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</si>
  <si>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</si>
  <si>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</si>
  <si>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</si>
  <si>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</si>
  <si>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</si>
  <si>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</si>
  <si>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</si>
  <si>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1 11 05034 04 0000 120</t>
  </si>
  <si>
    <t>1 11 07000 00 0000 120</t>
  </si>
  <si>
    <t>Платежи от государственных и муниципальных унитарных 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</si>
  <si>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</si>
  <si>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</si>
  <si>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</si>
  <si>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1 12 00000 00 0000  000</t>
  </si>
  <si>
    <t>Платежи при пользовании природными ресурсами</t>
  </si>
  <si>
    <t>1 13 00000 00 0000 000</t>
  </si>
  <si>
    <t xml:space="preserve">1 16 00000 00 0000 000 </t>
  </si>
  <si>
    <t>Штрафы, санкции, возмещение ущерба</t>
  </si>
  <si>
    <t>1 16 03010 01 0000 140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</si>
  <si>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</si>
  <si>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</si>
  <si>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</si>
  <si>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</si>
  <si>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</si>
  <si>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</si>
  <si>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</si>
  <si>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</si>
  <si>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</si>
  <si>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</si>
  <si>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</si>
  <si>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</si>
  <si>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</si>
  <si>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</si>
  <si>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</si>
  <si>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</si>
  <si>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Итого неналоговых доходов</t>
  </si>
  <si>
    <t>108 07173 01 0000 110</t>
  </si>
  <si>
    <t>111 05024 04 0000 120</t>
  </si>
  <si>
    <t>114 06012 04 0000 430</t>
  </si>
  <si>
    <t>1 07 00000 00 0000 000</t>
  </si>
  <si>
    <t>107 01020 01 0000 110</t>
  </si>
  <si>
    <t>105 01040 02 0000 110</t>
  </si>
  <si>
    <t>111 09044 04 0000 120</t>
  </si>
  <si>
    <t>202 03027 04 7221 151</t>
  </si>
  <si>
    <t>202 03024 04 7210 151</t>
  </si>
  <si>
    <t>202 03024 04 7208 151</t>
  </si>
  <si>
    <t>202 03024 04 7206 151</t>
  </si>
  <si>
    <t>202 03024 04 7204 151</t>
  </si>
  <si>
    <t>202 03024 04 7203 151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</si>
  <si>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</si>
  <si>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202 03024 04 7202 151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</si>
  <si>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</si>
  <si>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Субвенции бюджетам городских округов на социальную поддержку  детей-сирот и детей, оставшихся без попечения родителей, в государственных учреждениях образования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</si>
  <si>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</si>
  <si>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</si>
  <si>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</si>
  <si>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</si>
  <si>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</si>
  <si>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</si>
  <si>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202 03029 04 0000 151</t>
  </si>
  <si>
    <t>202 03027 04 7222 151</t>
  </si>
  <si>
    <t>202 03027 04 7223 151</t>
  </si>
  <si>
    <t>Субвенции бюджетам городских округов на  социальную поддержку детей-сирот по выплате вознаграждения, причитающегося патронатному воспитателю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</si>
  <si>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</si>
  <si>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202 04025 04 0000 151</t>
  </si>
  <si>
    <t>Доходы от продажи  материальных и нематериальных активов</t>
  </si>
  <si>
    <t>Итого налоговых доходов</t>
  </si>
  <si>
    <t>116 03030 01 0000 140</t>
  </si>
  <si>
    <t>202 02999 04 7101 151</t>
  </si>
  <si>
    <t>Налог, взимаемый в виде стоимости патента в связи с применением упрощенной системы налогообложения</t>
  </si>
  <si>
    <t>Налог на добычу общераспространенных полезных ископаемых</t>
  </si>
  <si>
    <t xml:space="preserve">Налоги, сборы и регулярные платежи за пользование природными ресурсами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</si>
  <si>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</si>
  <si>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</si>
  <si>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</si>
  <si>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</si>
  <si>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</si>
  <si>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</si>
  <si>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</si>
  <si>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1 11 05012 04 0000 120</t>
  </si>
  <si>
    <t>1 13 01994 04 0000 130</t>
  </si>
  <si>
    <t>1 14 02043 04 0000 410</t>
  </si>
  <si>
    <t>202 02145 04 0000 151</t>
  </si>
  <si>
    <t>Субсидии бюджетам городских округов на модернизацию региональных систем общего образования</t>
  </si>
  <si>
    <t>202 03026 04 0000 151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</si>
  <si>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</si>
  <si>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</si>
  <si>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 бюджетов городских округов</t>
  </si>
  <si>
    <t>Доходы от оказания платных услуг (работ) и компенсации затрат государства</t>
  </si>
  <si>
    <t>Государственная пошлина</t>
  </si>
  <si>
    <t>Прочие  неналоговые доходы бюджетов городских округов</t>
  </si>
  <si>
    <t>117 05040 04 0000 180</t>
  </si>
  <si>
    <t>117 00000 00 0000 000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</si>
  <si>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</si>
  <si>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</si>
  <si>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</si>
  <si>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</si>
  <si>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</si>
  <si>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</si>
  <si>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</si>
  <si>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</si>
  <si>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202 03020 04 0000 151</t>
  </si>
  <si>
    <t>Прочие субсидии бюджетам городских округов на софинансирование расходных обязательств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</si>
  <si>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 общего образования в 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</si>
  <si>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 выполнение передаваемых полномочий субьектов Российской Федерации по организации и обеспечению отдыха а и оздоровление детей (за исключением организации отдыха детей в каникулярное время), за счет средств бюджета Республики Башкортостан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</si>
  <si>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</si>
  <si>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Субвенции бюджетам городских округов на содержание ребёнка в приемной семье</t>
  </si>
  <si>
    <t>Субвенции бюджетам городских округов на выплату вознаграждения причитающегося  приемному родителю</t>
  </si>
  <si>
    <t>Субвенции бюджетам городских округов  на содержание ребенка в  семье опекуна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</si>
  <si>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</si>
  <si>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 передаваемые бюджетам городских округов на комплектование книжных фондов библтотек муниципальных образований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</si>
  <si>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</si>
  <si>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</si>
  <si>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</si>
  <si>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</si>
  <si>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</si>
  <si>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</si>
  <si>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о недрах</t>
  </si>
  <si>
    <t>202 03024 04 7231 151</t>
  </si>
  <si>
    <t>202 03024 04 7232 151</t>
  </si>
  <si>
    <t>202 04999 04 7314 151</t>
  </si>
  <si>
    <t>Приложение №5</t>
  </si>
  <si>
    <t>к решению Совета городского округа</t>
  </si>
  <si>
    <t>202 02999 04 7103 151</t>
  </si>
  <si>
    <t>Прочие субсидии бюджетам городских округов на финансирование республиканской целевой программы "Развитие автомобильных дорог Республики Башкортостан (2010-2015 годы)"</t>
  </si>
  <si>
    <t>202 02077 04 0000 151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</si>
  <si>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</si>
  <si>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202 03021 04 0000 151</t>
  </si>
  <si>
    <t>Субвенции бюджетам городских округов на ежемесячное денежное вознаграждение за классное руководство</t>
  </si>
  <si>
    <t>202 02999 04 7112 151</t>
  </si>
  <si>
    <t>Субсидии на реализацию республиканской целевой программы "Модернизация систем наружного освещения населенных пунктов Республики Башкортостан" на 2011-2015 годы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</si>
  <si>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</si>
  <si>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</si>
  <si>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1 12 01050 01 0000 120</t>
  </si>
  <si>
    <t>Плата за иные виды негативного воздействия на окружающую среду</t>
  </si>
  <si>
    <t>202 02051 04 0000 151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</si>
  <si>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</si>
  <si>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 на финансирование комплексной программы Республики Башкортостан "Энергосбережение и повышение энергетической эффективности на 2010-2014 годы"</t>
  </si>
  <si>
    <t>202 02999 04 7111 151</t>
  </si>
  <si>
    <t>202 02999 04 7115 151</t>
  </si>
  <si>
    <t>Прочие субсидии бюджетам городских округов на софинансирование комплексных программ развития систем коммунальной инфраструктуры</t>
  </si>
  <si>
    <t>Прочие субсидии бюджетам городских округов на премирование победителей республиканского конкурса "Самое благоустроенное городское (сельское) поселение Республики Башкортостан"</t>
  </si>
  <si>
    <t>202 02999 04 7114 151</t>
  </si>
  <si>
    <t xml:space="preserve">116 25010 01 0000 140 </t>
  </si>
  <si>
    <t>116 43000 01 6000 140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</si>
  <si>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</si>
  <si>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203 02999 04 7105 151</t>
  </si>
  <si>
    <t>Субсидии на софинансирование расходов по подготовке объектов жилищно-коммунального хозяйства к работе осенне-зимний период</t>
  </si>
  <si>
    <t>116 30013 01 0000 140</t>
  </si>
  <si>
    <t>116 30030 01 0000 140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</si>
  <si>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</si>
  <si>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</si>
  <si>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202 02999 04 7116 151</t>
  </si>
  <si>
    <t>Адресная программа Республики Башкортостан на перод 2011-2015 годов по замене и модернизации лифтов, отработавших нормативный срок службы</t>
  </si>
  <si>
    <t>202 02008 04 0000 151</t>
  </si>
  <si>
    <t>Субсидии бюджетам городских округов на обеспечение жильем молодых семей</t>
  </si>
  <si>
    <t>город Салават Республики Башкортостан</t>
  </si>
  <si>
    <t xml:space="preserve">                                от "____" ________________2012 г. № ______</t>
  </si>
  <si>
    <t xml:space="preserve">                           "О бюджете городского округа город Салават</t>
  </si>
  <si>
    <t>Поступления доходов в бюджет городского округа город Салават Республики Башкортостан на 2013 год</t>
  </si>
  <si>
    <t>(тыс. рублей)</t>
  </si>
  <si>
    <t>105 01011 01 0000 110</t>
  </si>
  <si>
    <t>105 01012 01 0000 110</t>
  </si>
  <si>
    <t>105 01021 01 0000 110</t>
  </si>
  <si>
    <t>105 01022 01 0000 110</t>
  </si>
  <si>
    <t>105 01020 01 0000 110</t>
  </si>
  <si>
    <t>105 01010 01 0000 110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</si>
  <si>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</si>
  <si>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</si>
  <si>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</si>
  <si>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</si>
  <si>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</si>
  <si>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105 03000 01 0000 110</t>
  </si>
  <si>
    <t>Единый сельскохозяйственный налог</t>
  </si>
  <si>
    <t>111 09034 04 0000 120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</si>
  <si>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</si>
  <si>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111 09000 04 0000 120</t>
  </si>
  <si>
    <t>116 33040 04 0000 140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</si>
  <si>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</si>
  <si>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Субвенции бюджетам городских округов на  выполнение передаваемых полномочий субьектов Российской Федерации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</si>
  <si>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 xml:space="preserve"> Республики Башкортостан на 2013 год </t>
  </si>
  <si>
    <t>и плановый период 2014 и 2015 годов"</t>
  </si>
  <si>
    <t>202 09023 04 7303 151</t>
  </si>
  <si>
    <t>НАЛОГИ НА ПРИБЫЛЬ, ДОХОДЫ</t>
  </si>
  <si>
    <t>1 14 00000 00 0000 000</t>
  </si>
  <si>
    <t>Прочие безвозмездные поступления в бюджеты городских округов от бюджетов субъектов Российской Федерации на пополнение фондов школьных библиотек</t>
  </si>
  <si>
    <t>Приложение №6</t>
  </si>
  <si>
    <t>и на плановый период 2014 и 2015 годов"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</si>
</sst>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;[Red]#,##0.0"/>
    <numFmt numFmtId="186" formatCode="0.0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b/>
      <i/>
      <sz val="10"/>
      <name val="Arial"/>
      <family val="2"/>
    </font>
    <font>
      <i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184" fontId="8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top" wrapText="1"/>
    </xf>
    <xf numFmtId="184" fontId="4" fillId="0" borderId="10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/>
    </xf>
    <xf numFmtId="184" fontId="1" fillId="0" borderId="12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 wrapText="1"/>
    </xf>
    <xf numFmtId="184" fontId="4" fillId="0" borderId="10" xfId="0" applyNumberFormat="1" applyFont="1" applyBorder="1" applyAlignment="1">
      <alignment horizontal="right" vertical="center" wrapText="1"/>
    </xf>
    <xf numFmtId="184" fontId="1" fillId="0" borderId="1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 wrapText="1"/>
    </xf>
    <xf numFmtId="184" fontId="1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4" fontId="50" fillId="0" borderId="10" xfId="0" applyNumberFormat="1" applyFont="1" applyBorder="1" applyAlignment="1">
      <alignment horizontal="right" vertical="center" wrapText="1"/>
    </xf>
    <xf numFmtId="184" fontId="51" fillId="0" borderId="10" xfId="0" applyNumberFormat="1" applyFont="1" applyBorder="1" applyAlignment="1">
      <alignment horizontal="right" vertical="center" wrapText="1"/>
    </xf>
    <xf numFmtId="184" fontId="50" fillId="0" borderId="0" xfId="0" applyNumberFormat="1" applyFont="1" applyBorder="1" applyAlignment="1">
      <alignment horizontal="right" vertical="center"/>
    </xf>
    <xf numFmtId="186" fontId="50" fillId="0" borderId="0" xfId="0" applyNumberFormat="1" applyFont="1" applyBorder="1" applyAlignment="1">
      <alignment vertical="center"/>
    </xf>
    <xf numFmtId="186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2" fillId="0" borderId="0" xfId="0" applyFont="1" applyAlignment="1">
      <alignment vertical="center"/>
    </xf>
    <xf numFmtId="184" fontId="11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NumberFormat="1" applyFont="1" applyBorder="1" applyAlignment="1">
      <alignment vertical="top" wrapText="1"/>
    </xf>
    <xf numFmtId="184" fontId="1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4"/>
  <sheetViews>
    <sheetView tabSelected="1" view="pageBreakPreview" zoomScale="90" zoomScaleNormal="85" zoomScaleSheetLayoutView="90" zoomScalePageLayoutView="0" workbookViewId="0" topLeftCell="B1">
      <selection activeCell="B8" sqref="B8:D8"/>
    </sheetView>
  </sheetViews>
  <sheetFormatPr defaultColWidth="9.140625" defaultRowHeight="12.75"/>
  <cols>
    <col min="1" max="1" width="5.7109375" style="2" hidden="1" customWidth="1"/>
    <col min="2" max="2" width="32.7109375" style="2" customWidth="1"/>
    <col min="3" max="3" width="68.140625" style="2" customWidth="1"/>
    <col min="4" max="4" width="20.57421875" style="54" customWidth="1"/>
    <col min="5" max="5" width="13.57421875" style="2" hidden="1" customWidth="1"/>
    <col min="6" max="6" width="0" style="2" hidden="1" customWidth="1"/>
    <col min="7" max="16384" width="9.140625" style="2" customWidth="1"/>
  </cols>
  <sheetData>
    <row r="1" spans="2:4" ht="18.75">
      <c r="B1" s="1"/>
      <c r="C1" s="3"/>
      <c r="D1" s="3" t="s">
        <v>218</v>
      </c>
    </row>
    <row r="2" spans="2:4" ht="18.75">
      <c r="B2" s="1"/>
      <c r="C2" s="69" t="s">
        <v>154</v>
      </c>
      <c r="D2" s="69"/>
    </row>
    <row r="3" spans="2:4" ht="18.75">
      <c r="B3" s="1"/>
      <c r="C3" s="69" t="s">
        <v>188</v>
      </c>
      <c r="D3" s="69"/>
    </row>
    <row r="4" spans="2:4" ht="18.75" customHeight="1">
      <c r="B4" s="1"/>
      <c r="C4" s="69" t="s">
        <v>189</v>
      </c>
      <c r="D4" s="69"/>
    </row>
    <row r="5" spans="2:4" ht="18.75">
      <c r="B5" s="1"/>
      <c r="C5" s="69" t="s">
        <v>190</v>
      </c>
      <c r="D5" s="69"/>
    </row>
    <row r="6" spans="2:4" ht="18.75">
      <c r="B6" s="1"/>
      <c r="C6" s="69" t="s">
        <v>212</v>
      </c>
      <c r="D6" s="69"/>
    </row>
    <row r="7" spans="2:4" ht="18.75">
      <c r="B7" s="1"/>
      <c r="C7" s="3"/>
      <c r="D7" s="66" t="s">
        <v>219</v>
      </c>
    </row>
    <row r="8" spans="2:4" ht="45" customHeight="1">
      <c r="B8" s="67" t="s">
        <v>191</v>
      </c>
      <c r="C8" s="67"/>
      <c r="D8" s="67"/>
    </row>
    <row r="9" spans="2:4" ht="12.75">
      <c r="B9" s="68" t="s">
        <v>192</v>
      </c>
      <c r="C9" s="68"/>
      <c r="D9" s="68"/>
    </row>
    <row r="10" spans="2:4" ht="56.25">
      <c r="B10" s="46" t="s">
        <v>0</v>
      </c>
      <c r="C10" s="46" t="s">
        <v>1</v>
      </c>
      <c r="D10" s="47" t="s">
        <v>2</v>
      </c>
    </row>
    <row r="11" spans="2:4" s="17" customFormat="1" ht="12.75">
      <c r="B11" s="48">
        <v>1</v>
      </c>
      <c r="C11" s="48">
        <v>2</v>
      </c>
      <c r="D11" s="48">
        <v>3</v>
      </c>
    </row>
    <row r="12" spans="2:4" s="17" customFormat="1" ht="18.75">
      <c r="B12" s="4"/>
      <c r="C12" s="4" t="s">
        <v>3</v>
      </c>
      <c r="D12" s="23">
        <f>SUM(D13+D83)</f>
        <v>1612920.4</v>
      </c>
    </row>
    <row r="13" spans="2:4" s="17" customFormat="1" ht="18.75">
      <c r="B13" s="38" t="s">
        <v>6</v>
      </c>
      <c r="C13" s="5" t="s">
        <v>5</v>
      </c>
      <c r="D13" s="23">
        <f>SUM(D43+D82)</f>
        <v>1103637</v>
      </c>
    </row>
    <row r="14" spans="2:4" s="17" customFormat="1" ht="18.75">
      <c r="B14" s="38" t="s">
        <v>4</v>
      </c>
      <c r="C14" s="6" t="s">
        <v>215</v>
      </c>
      <c r="D14" s="23">
        <f>SUM(D15)</f>
        <v>427295</v>
      </c>
    </row>
    <row r="15" spans="2:4" s="59" customFormat="1" ht="18.75">
      <c r="B15" s="56" t="s">
        <v>7</v>
      </c>
      <c r="C15" s="58" t="s">
        <v>8</v>
      </c>
      <c r="D15" s="60">
        <f>SUM(D16+D17+D18)</f>
        <v>427295</v>
      </c>
    </row>
    <row r="16" spans="2:4" ht="94.5" customHeight="1">
      <c r="B16" s="8" t="s">
        <v>9</v>
      </c>
      <c r="C16" s="19" t="s">
        <v>144</v>
      </c>
      <c r="D16" s="24">
        <v>424060</v>
      </c>
    </row>
    <row r="17" spans="2:4" s="12" customFormat="1" ht="152.25" customHeight="1">
      <c r="B17" s="8" t="s">
        <v>10</v>
      </c>
      <c r="C17" s="19" t="s">
        <v>145</v>
      </c>
      <c r="D17" s="24">
        <v>1235</v>
      </c>
    </row>
    <row r="18" spans="2:4" ht="57.75" customHeight="1">
      <c r="B18" s="8" t="s">
        <v>11</v>
      </c>
      <c r="C18" s="20" t="s">
        <v>146</v>
      </c>
      <c r="D18" s="24">
        <v>2000</v>
      </c>
    </row>
    <row r="19" spans="2:4" s="17" customFormat="1" ht="18.75">
      <c r="B19" s="7" t="s">
        <v>12</v>
      </c>
      <c r="C19" s="30" t="s">
        <v>13</v>
      </c>
      <c r="D19" s="23">
        <f>D20+D23+D26+D27+D28</f>
        <v>100670</v>
      </c>
    </row>
    <row r="20" spans="2:4" s="55" customFormat="1" ht="37.5">
      <c r="B20" s="56" t="s">
        <v>198</v>
      </c>
      <c r="C20" s="57" t="s">
        <v>199</v>
      </c>
      <c r="D20" s="25">
        <f>D21+D22</f>
        <v>5545</v>
      </c>
    </row>
    <row r="21" spans="2:4" s="17" customFormat="1" ht="37.5">
      <c r="B21" s="8" t="s">
        <v>193</v>
      </c>
      <c r="C21" s="16" t="s">
        <v>200</v>
      </c>
      <c r="D21" s="24">
        <v>5530</v>
      </c>
    </row>
    <row r="22" spans="2:4" s="17" customFormat="1" ht="56.25">
      <c r="B22" s="8" t="s">
        <v>194</v>
      </c>
      <c r="C22" s="16" t="s">
        <v>201</v>
      </c>
      <c r="D22" s="24">
        <v>15</v>
      </c>
    </row>
    <row r="23" spans="2:4" s="55" customFormat="1" ht="56.25">
      <c r="B23" s="56" t="s">
        <v>197</v>
      </c>
      <c r="C23" s="57" t="s">
        <v>202</v>
      </c>
      <c r="D23" s="60">
        <f>D24+D25</f>
        <v>1525</v>
      </c>
    </row>
    <row r="24" spans="2:4" s="17" customFormat="1" ht="56.25">
      <c r="B24" s="8" t="s">
        <v>195</v>
      </c>
      <c r="C24" s="16" t="s">
        <v>202</v>
      </c>
      <c r="D24" s="24">
        <v>1500</v>
      </c>
    </row>
    <row r="25" spans="2:4" s="17" customFormat="1" ht="75">
      <c r="B25" s="8" t="s">
        <v>196</v>
      </c>
      <c r="C25" s="16" t="s">
        <v>203</v>
      </c>
      <c r="D25" s="24">
        <v>25</v>
      </c>
    </row>
    <row r="26" spans="2:4" s="59" customFormat="1" ht="38.25" customHeight="1">
      <c r="B26" s="61" t="s">
        <v>73</v>
      </c>
      <c r="C26" s="62" t="s">
        <v>101</v>
      </c>
      <c r="D26" s="60">
        <v>1515</v>
      </c>
    </row>
    <row r="27" spans="2:4" s="59" customFormat="1" ht="37.5">
      <c r="B27" s="56" t="s">
        <v>14</v>
      </c>
      <c r="C27" s="58" t="s">
        <v>15</v>
      </c>
      <c r="D27" s="60">
        <v>92060</v>
      </c>
    </row>
    <row r="28" spans="2:4" s="59" customFormat="1" ht="18.75">
      <c r="B28" s="56" t="s">
        <v>204</v>
      </c>
      <c r="C28" s="58" t="s">
        <v>205</v>
      </c>
      <c r="D28" s="60">
        <v>25</v>
      </c>
    </row>
    <row r="29" spans="2:4" s="17" customFormat="1" ht="18.75">
      <c r="B29" s="7" t="s">
        <v>16</v>
      </c>
      <c r="C29" s="30" t="s">
        <v>17</v>
      </c>
      <c r="D29" s="23">
        <f>SUM(D30+D32)</f>
        <v>40400</v>
      </c>
    </row>
    <row r="30" spans="2:4" s="59" customFormat="1" ht="18.75" customHeight="1">
      <c r="B30" s="56" t="s">
        <v>20</v>
      </c>
      <c r="C30" s="58" t="s">
        <v>21</v>
      </c>
      <c r="D30" s="60">
        <f>SUM(D31)</f>
        <v>7000</v>
      </c>
    </row>
    <row r="31" spans="2:4" ht="58.5" customHeight="1">
      <c r="B31" s="8" t="s">
        <v>18</v>
      </c>
      <c r="C31" s="20" t="s">
        <v>19</v>
      </c>
      <c r="D31" s="24">
        <v>7000</v>
      </c>
    </row>
    <row r="32" spans="2:4" s="59" customFormat="1" ht="18.75">
      <c r="B32" s="56" t="s">
        <v>22</v>
      </c>
      <c r="C32" s="58" t="s">
        <v>23</v>
      </c>
      <c r="D32" s="60">
        <f>SUM(D33:D34)</f>
        <v>33400</v>
      </c>
    </row>
    <row r="33" spans="2:4" ht="97.5" customHeight="1">
      <c r="B33" s="8" t="s">
        <v>24</v>
      </c>
      <c r="C33" s="20" t="s">
        <v>25</v>
      </c>
      <c r="D33" s="24">
        <v>950</v>
      </c>
    </row>
    <row r="34" spans="2:4" ht="96" customHeight="1">
      <c r="B34" s="8" t="s">
        <v>26</v>
      </c>
      <c r="C34" s="20" t="s">
        <v>27</v>
      </c>
      <c r="D34" s="24">
        <v>32450</v>
      </c>
    </row>
    <row r="35" spans="2:4" s="17" customFormat="1" ht="37.5">
      <c r="B35" s="7" t="s">
        <v>71</v>
      </c>
      <c r="C35" s="32" t="s">
        <v>103</v>
      </c>
      <c r="D35" s="23">
        <f>SUM(D36)</f>
        <v>500</v>
      </c>
    </row>
    <row r="36" spans="2:4" ht="37.5">
      <c r="B36" s="8" t="s">
        <v>72</v>
      </c>
      <c r="C36" s="20" t="s">
        <v>102</v>
      </c>
      <c r="D36" s="24">
        <v>500</v>
      </c>
    </row>
    <row r="37" spans="2:4" s="17" customFormat="1" ht="18.75">
      <c r="B37" s="7" t="s">
        <v>28</v>
      </c>
      <c r="C37" s="30" t="s">
        <v>121</v>
      </c>
      <c r="D37" s="23">
        <f>SUM(D38+D40)</f>
        <v>8355</v>
      </c>
    </row>
    <row r="38" spans="2:4" s="59" customFormat="1" ht="38.25" customHeight="1">
      <c r="B38" s="56" t="s">
        <v>29</v>
      </c>
      <c r="C38" s="58" t="s">
        <v>30</v>
      </c>
      <c r="D38" s="60">
        <f>D39</f>
        <v>8240</v>
      </c>
    </row>
    <row r="39" spans="2:4" ht="58.5" customHeight="1">
      <c r="B39" s="8" t="s">
        <v>31</v>
      </c>
      <c r="C39" s="20" t="s">
        <v>104</v>
      </c>
      <c r="D39" s="24">
        <v>8240</v>
      </c>
    </row>
    <row r="40" spans="2:4" s="59" customFormat="1" ht="56.25">
      <c r="B40" s="56" t="s">
        <v>32</v>
      </c>
      <c r="C40" s="58" t="s">
        <v>33</v>
      </c>
      <c r="D40" s="60">
        <f>SUM(D41:D42)</f>
        <v>115</v>
      </c>
    </row>
    <row r="41" spans="2:4" ht="37.5">
      <c r="B41" s="8" t="s">
        <v>34</v>
      </c>
      <c r="C41" s="20" t="s">
        <v>35</v>
      </c>
      <c r="D41" s="24">
        <v>90</v>
      </c>
    </row>
    <row r="42" spans="2:4" ht="114" customHeight="1">
      <c r="B42" s="8" t="s">
        <v>68</v>
      </c>
      <c r="C42" s="19" t="s">
        <v>81</v>
      </c>
      <c r="D42" s="24">
        <v>25</v>
      </c>
    </row>
    <row r="43" spans="2:4" s="17" customFormat="1" ht="19.5">
      <c r="B43" s="39"/>
      <c r="C43" s="32" t="s">
        <v>98</v>
      </c>
      <c r="D43" s="25">
        <f>SUM(D14+D19+D29+D37+D35)</f>
        <v>577220</v>
      </c>
    </row>
    <row r="44" spans="2:4" s="17" customFormat="1" ht="39" customHeight="1">
      <c r="B44" s="7" t="s">
        <v>36</v>
      </c>
      <c r="C44" s="32" t="s">
        <v>37</v>
      </c>
      <c r="D44" s="23">
        <f>SUM(D45+D49+D51)</f>
        <v>461717</v>
      </c>
    </row>
    <row r="45" spans="2:4" s="59" customFormat="1" ht="115.5" customHeight="1">
      <c r="B45" s="56" t="s">
        <v>38</v>
      </c>
      <c r="C45" s="63" t="s">
        <v>105</v>
      </c>
      <c r="D45" s="60">
        <f>SUM(D46:D48)</f>
        <v>450174</v>
      </c>
    </row>
    <row r="46" spans="2:4" ht="95.25" customHeight="1">
      <c r="B46" s="8" t="s">
        <v>111</v>
      </c>
      <c r="C46" s="19" t="s">
        <v>118</v>
      </c>
      <c r="D46" s="26">
        <v>383650</v>
      </c>
    </row>
    <row r="47" spans="2:4" ht="100.5" customHeight="1">
      <c r="B47" s="8" t="s">
        <v>69</v>
      </c>
      <c r="C47" s="20" t="s">
        <v>106</v>
      </c>
      <c r="D47" s="26">
        <v>1524</v>
      </c>
    </row>
    <row r="48" spans="2:4" ht="96" customHeight="1">
      <c r="B48" s="8" t="s">
        <v>39</v>
      </c>
      <c r="C48" s="20" t="s">
        <v>107</v>
      </c>
      <c r="D48" s="24">
        <v>65000</v>
      </c>
    </row>
    <row r="49" spans="2:4" s="59" customFormat="1" ht="37.5">
      <c r="B49" s="56" t="s">
        <v>40</v>
      </c>
      <c r="C49" s="58" t="s">
        <v>41</v>
      </c>
      <c r="D49" s="64">
        <f>SUM(D50)</f>
        <v>1405</v>
      </c>
    </row>
    <row r="50" spans="2:4" ht="78.75" customHeight="1">
      <c r="B50" s="8" t="s">
        <v>42</v>
      </c>
      <c r="C50" s="20" t="s">
        <v>43</v>
      </c>
      <c r="D50" s="27">
        <f>170+507+728</f>
        <v>1405</v>
      </c>
    </row>
    <row r="51" spans="2:4" s="59" customFormat="1" ht="112.5">
      <c r="B51" s="56" t="s">
        <v>208</v>
      </c>
      <c r="C51" s="63" t="s">
        <v>207</v>
      </c>
      <c r="D51" s="64">
        <f>D52+D53</f>
        <v>10138</v>
      </c>
    </row>
    <row r="52" spans="2:4" ht="56.25">
      <c r="B52" s="8" t="s">
        <v>206</v>
      </c>
      <c r="C52" s="20" t="s">
        <v>44</v>
      </c>
      <c r="D52" s="27">
        <v>750</v>
      </c>
    </row>
    <row r="53" spans="2:4" ht="113.25" customHeight="1">
      <c r="B53" s="40" t="s">
        <v>74</v>
      </c>
      <c r="C53" s="33" t="s">
        <v>108</v>
      </c>
      <c r="D53" s="27">
        <v>9388</v>
      </c>
    </row>
    <row r="54" spans="2:4" s="17" customFormat="1" ht="18.75">
      <c r="B54" s="7" t="s">
        <v>45</v>
      </c>
      <c r="C54" s="32" t="s">
        <v>46</v>
      </c>
      <c r="D54" s="28">
        <f>D55+D56+D57+D58+D59</f>
        <v>8828</v>
      </c>
    </row>
    <row r="55" spans="2:4" ht="42" customHeight="1">
      <c r="B55" s="8" t="s">
        <v>125</v>
      </c>
      <c r="C55" s="20" t="s">
        <v>129</v>
      </c>
      <c r="D55" s="27">
        <v>2270</v>
      </c>
    </row>
    <row r="56" spans="2:4" ht="37.5">
      <c r="B56" s="8" t="s">
        <v>126</v>
      </c>
      <c r="C56" s="20" t="s">
        <v>130</v>
      </c>
      <c r="D56" s="27">
        <v>40</v>
      </c>
    </row>
    <row r="57" spans="2:4" ht="37.5">
      <c r="B57" s="8" t="s">
        <v>127</v>
      </c>
      <c r="C57" s="20" t="s">
        <v>131</v>
      </c>
      <c r="D57" s="27">
        <v>2900</v>
      </c>
    </row>
    <row r="58" spans="2:4" ht="21.75" customHeight="1">
      <c r="B58" s="8" t="s">
        <v>128</v>
      </c>
      <c r="C58" s="20" t="s">
        <v>132</v>
      </c>
      <c r="D58" s="27">
        <v>3600</v>
      </c>
    </row>
    <row r="59" spans="2:4" ht="37.5" customHeight="1">
      <c r="B59" s="41" t="s">
        <v>165</v>
      </c>
      <c r="C59" s="22" t="s">
        <v>166</v>
      </c>
      <c r="D59" s="27">
        <v>18</v>
      </c>
    </row>
    <row r="60" spans="2:4" s="17" customFormat="1" ht="37.5">
      <c r="B60" s="7" t="s">
        <v>47</v>
      </c>
      <c r="C60" s="32" t="s">
        <v>120</v>
      </c>
      <c r="D60" s="28">
        <f>SUM(D61:D61)</f>
        <v>1400</v>
      </c>
    </row>
    <row r="61" spans="2:4" ht="37.5">
      <c r="B61" s="8" t="s">
        <v>112</v>
      </c>
      <c r="C61" s="34" t="s">
        <v>119</v>
      </c>
      <c r="D61" s="27">
        <v>1400</v>
      </c>
    </row>
    <row r="62" spans="2:4" s="17" customFormat="1" ht="37.5">
      <c r="B62" s="7" t="s">
        <v>216</v>
      </c>
      <c r="C62" s="35" t="s">
        <v>97</v>
      </c>
      <c r="D62" s="28">
        <f>SUM(D64+D63)</f>
        <v>45083</v>
      </c>
    </row>
    <row r="63" spans="2:4" ht="93.75">
      <c r="B63" s="42" t="s">
        <v>113</v>
      </c>
      <c r="C63" s="16" t="s">
        <v>147</v>
      </c>
      <c r="D63" s="29">
        <v>42083</v>
      </c>
    </row>
    <row r="64" spans="2:4" ht="58.5" customHeight="1">
      <c r="B64" s="8" t="s">
        <v>70</v>
      </c>
      <c r="C64" s="36" t="s">
        <v>95</v>
      </c>
      <c r="D64" s="27">
        <v>3000</v>
      </c>
    </row>
    <row r="65" spans="2:4" s="17" customFormat="1" ht="18.75">
      <c r="B65" s="7" t="s">
        <v>48</v>
      </c>
      <c r="C65" s="32" t="s">
        <v>49</v>
      </c>
      <c r="D65" s="28">
        <f>D66+D67+D68+D69+D70+D71+D72+D73+D74+D75+D76+D77+D79+D78</f>
        <v>9389</v>
      </c>
    </row>
    <row r="66" spans="2:4" ht="152.25" customHeight="1">
      <c r="B66" s="8" t="s">
        <v>50</v>
      </c>
      <c r="C66" s="37" t="s">
        <v>148</v>
      </c>
      <c r="D66" s="27">
        <v>115</v>
      </c>
    </row>
    <row r="67" spans="2:4" ht="77.25" customHeight="1">
      <c r="B67" s="8" t="s">
        <v>99</v>
      </c>
      <c r="C67" s="20" t="s">
        <v>109</v>
      </c>
      <c r="D67" s="27">
        <v>10</v>
      </c>
    </row>
    <row r="68" spans="2:4" ht="80.25" customHeight="1">
      <c r="B68" s="8" t="s">
        <v>51</v>
      </c>
      <c r="C68" s="20" t="s">
        <v>52</v>
      </c>
      <c r="D68" s="27">
        <v>600</v>
      </c>
    </row>
    <row r="69" spans="2:4" ht="78.75" customHeight="1">
      <c r="B69" s="8" t="s">
        <v>53</v>
      </c>
      <c r="C69" s="20" t="s">
        <v>54</v>
      </c>
      <c r="D69" s="27">
        <v>172</v>
      </c>
    </row>
    <row r="70" spans="2:4" ht="77.25" customHeight="1">
      <c r="B70" s="8" t="s">
        <v>55</v>
      </c>
      <c r="C70" s="20" t="s">
        <v>56</v>
      </c>
      <c r="D70" s="27">
        <v>308</v>
      </c>
    </row>
    <row r="71" spans="2:4" s="12" customFormat="1" ht="37.5">
      <c r="B71" s="8" t="s">
        <v>175</v>
      </c>
      <c r="C71" s="19" t="s">
        <v>149</v>
      </c>
      <c r="D71" s="27">
        <v>15</v>
      </c>
    </row>
    <row r="72" spans="2:4" ht="37.5">
      <c r="B72" s="8" t="s">
        <v>57</v>
      </c>
      <c r="C72" s="20" t="s">
        <v>58</v>
      </c>
      <c r="D72" s="27">
        <f>10+10+355</f>
        <v>375</v>
      </c>
    </row>
    <row r="73" spans="2:4" ht="37.5">
      <c r="B73" s="8" t="s">
        <v>60</v>
      </c>
      <c r="C73" s="20" t="s">
        <v>59</v>
      </c>
      <c r="D73" s="27">
        <v>209</v>
      </c>
    </row>
    <row r="74" spans="2:4" ht="79.5" customHeight="1">
      <c r="B74" s="8" t="s">
        <v>61</v>
      </c>
      <c r="C74" s="34" t="s">
        <v>62</v>
      </c>
      <c r="D74" s="27">
        <v>700</v>
      </c>
    </row>
    <row r="75" spans="2:4" ht="79.5" customHeight="1">
      <c r="B75" s="8" t="s">
        <v>180</v>
      </c>
      <c r="C75" s="20" t="s">
        <v>182</v>
      </c>
      <c r="D75" s="27">
        <v>10</v>
      </c>
    </row>
    <row r="76" spans="2:4" ht="42" customHeight="1">
      <c r="B76" s="8" t="s">
        <v>181</v>
      </c>
      <c r="C76" s="20" t="s">
        <v>183</v>
      </c>
      <c r="D76" s="27">
        <v>70</v>
      </c>
    </row>
    <row r="77" spans="2:4" ht="78" customHeight="1">
      <c r="B77" s="8" t="s">
        <v>209</v>
      </c>
      <c r="C77" s="20" t="s">
        <v>210</v>
      </c>
      <c r="D77" s="27">
        <v>50</v>
      </c>
    </row>
    <row r="78" spans="2:4" ht="99.75" customHeight="1">
      <c r="B78" s="8" t="s">
        <v>176</v>
      </c>
      <c r="C78" s="20" t="s">
        <v>177</v>
      </c>
      <c r="D78" s="27">
        <v>75</v>
      </c>
    </row>
    <row r="79" spans="2:4" ht="60" customHeight="1">
      <c r="B79" s="8" t="s">
        <v>63</v>
      </c>
      <c r="C79" s="20" t="s">
        <v>64</v>
      </c>
      <c r="D79" s="27">
        <v>6680</v>
      </c>
    </row>
    <row r="80" spans="2:4" s="17" customFormat="1" ht="58.5" customHeight="1" hidden="1">
      <c r="B80" s="7" t="s">
        <v>124</v>
      </c>
      <c r="C80" s="32" t="s">
        <v>64</v>
      </c>
      <c r="D80" s="50">
        <f>D81</f>
        <v>0</v>
      </c>
    </row>
    <row r="81" spans="2:4" ht="37.5" hidden="1">
      <c r="B81" s="8" t="s">
        <v>123</v>
      </c>
      <c r="C81" s="31" t="s">
        <v>122</v>
      </c>
      <c r="D81" s="49">
        <v>0</v>
      </c>
    </row>
    <row r="82" spans="2:4" ht="19.5">
      <c r="B82" s="8"/>
      <c r="C82" s="20" t="s">
        <v>67</v>
      </c>
      <c r="D82" s="25">
        <f>SUM(D44+D54+D60+D65+D62+D80)</f>
        <v>526417</v>
      </c>
    </row>
    <row r="83" spans="2:6" s="17" customFormat="1" ht="18.75">
      <c r="B83" s="7" t="s">
        <v>65</v>
      </c>
      <c r="C83" s="32" t="s">
        <v>66</v>
      </c>
      <c r="D83" s="23">
        <f>SUM(D84:D117)</f>
        <v>509283.39999999997</v>
      </c>
      <c r="E83" s="18">
        <f>D83-2500</f>
        <v>506783.39999999997</v>
      </c>
      <c r="F83" s="18">
        <f>E83-D83</f>
        <v>-2500</v>
      </c>
    </row>
    <row r="84" spans="2:6" s="17" customFormat="1" ht="37.5" hidden="1">
      <c r="B84" s="13" t="s">
        <v>163</v>
      </c>
      <c r="C84" s="20" t="s">
        <v>187</v>
      </c>
      <c r="D84" s="24">
        <v>0</v>
      </c>
      <c r="E84" s="18"/>
      <c r="F84" s="18"/>
    </row>
    <row r="85" spans="2:6" s="17" customFormat="1" ht="75" hidden="1">
      <c r="B85" s="13" t="s">
        <v>186</v>
      </c>
      <c r="C85" s="20" t="s">
        <v>164</v>
      </c>
      <c r="D85" s="24">
        <v>0</v>
      </c>
      <c r="E85" s="18"/>
      <c r="F85" s="18"/>
    </row>
    <row r="86" spans="2:6" s="17" customFormat="1" ht="37.5" hidden="1">
      <c r="B86" s="21" t="s">
        <v>167</v>
      </c>
      <c r="C86" s="22" t="s">
        <v>168</v>
      </c>
      <c r="D86" s="24">
        <v>0</v>
      </c>
      <c r="E86" s="18"/>
      <c r="F86" s="18"/>
    </row>
    <row r="87" spans="2:4" ht="56.25" customHeight="1" hidden="1">
      <c r="B87" s="13" t="s">
        <v>157</v>
      </c>
      <c r="C87" s="16" t="s">
        <v>158</v>
      </c>
      <c r="D87" s="24">
        <v>0</v>
      </c>
    </row>
    <row r="88" spans="2:4" ht="39" customHeight="1" hidden="1">
      <c r="B88" s="13" t="s">
        <v>114</v>
      </c>
      <c r="C88" s="16" t="s">
        <v>115</v>
      </c>
      <c r="D88" s="24">
        <v>0</v>
      </c>
    </row>
    <row r="89" spans="2:4" ht="37.5">
      <c r="B89" s="8" t="s">
        <v>100</v>
      </c>
      <c r="C89" s="16" t="s">
        <v>134</v>
      </c>
      <c r="D89" s="24">
        <v>9000</v>
      </c>
    </row>
    <row r="90" spans="2:4" ht="75" hidden="1">
      <c r="B90" s="8" t="s">
        <v>155</v>
      </c>
      <c r="C90" s="16" t="s">
        <v>156</v>
      </c>
      <c r="D90" s="24">
        <v>0</v>
      </c>
    </row>
    <row r="91" spans="2:4" ht="56.25" hidden="1">
      <c r="B91" s="8" t="s">
        <v>178</v>
      </c>
      <c r="C91" s="16" t="s">
        <v>179</v>
      </c>
      <c r="D91" s="24">
        <v>0</v>
      </c>
    </row>
    <row r="92" spans="2:4" ht="75" hidden="1">
      <c r="B92" s="21" t="s">
        <v>170</v>
      </c>
      <c r="C92" s="22" t="s">
        <v>169</v>
      </c>
      <c r="D92" s="24">
        <v>0</v>
      </c>
    </row>
    <row r="93" spans="2:4" ht="76.5" customHeight="1" hidden="1">
      <c r="B93" s="8" t="s">
        <v>161</v>
      </c>
      <c r="C93" s="16" t="s">
        <v>162</v>
      </c>
      <c r="D93" s="24">
        <v>0</v>
      </c>
    </row>
    <row r="94" spans="2:4" ht="76.5" customHeight="1" hidden="1">
      <c r="B94" s="8" t="s">
        <v>174</v>
      </c>
      <c r="C94" s="22" t="s">
        <v>173</v>
      </c>
      <c r="D94" s="24">
        <v>0</v>
      </c>
    </row>
    <row r="95" spans="2:4" ht="57.75" customHeight="1" hidden="1">
      <c r="B95" s="21" t="s">
        <v>171</v>
      </c>
      <c r="C95" s="22" t="s">
        <v>172</v>
      </c>
      <c r="D95" s="24">
        <v>0</v>
      </c>
    </row>
    <row r="96" spans="2:4" ht="57" customHeight="1" hidden="1">
      <c r="B96" s="21" t="s">
        <v>184</v>
      </c>
      <c r="C96" s="22" t="s">
        <v>185</v>
      </c>
      <c r="D96" s="24">
        <v>0</v>
      </c>
    </row>
    <row r="97" spans="2:4" ht="56.25">
      <c r="B97" s="10" t="s">
        <v>133</v>
      </c>
      <c r="C97" s="16" t="s">
        <v>110</v>
      </c>
      <c r="D97" s="24">
        <v>656.3</v>
      </c>
    </row>
    <row r="98" spans="2:4" ht="38.25" customHeight="1" hidden="1">
      <c r="B98" s="10" t="s">
        <v>159</v>
      </c>
      <c r="C98" s="16" t="s">
        <v>160</v>
      </c>
      <c r="D98" s="24">
        <v>0</v>
      </c>
    </row>
    <row r="99" spans="2:4" ht="115.5" customHeight="1">
      <c r="B99" s="8" t="s">
        <v>82</v>
      </c>
      <c r="C99" s="16" t="s">
        <v>83</v>
      </c>
      <c r="D99" s="24">
        <f>425+2548.9</f>
        <v>2973.9</v>
      </c>
    </row>
    <row r="100" spans="2:4" ht="246.75" customHeight="1">
      <c r="B100" s="8" t="s">
        <v>80</v>
      </c>
      <c r="C100" s="19" t="s">
        <v>135</v>
      </c>
      <c r="D100" s="24">
        <v>353338.8</v>
      </c>
    </row>
    <row r="101" spans="2:4" ht="75" hidden="1">
      <c r="B101" s="8" t="s">
        <v>79</v>
      </c>
      <c r="C101" s="20" t="s">
        <v>84</v>
      </c>
      <c r="D101" s="24">
        <v>0</v>
      </c>
    </row>
    <row r="102" spans="2:4" ht="133.5" customHeight="1">
      <c r="B102" s="10" t="s">
        <v>79</v>
      </c>
      <c r="C102" s="16" t="s">
        <v>211</v>
      </c>
      <c r="D102" s="24">
        <v>1641.6</v>
      </c>
    </row>
    <row r="103" spans="2:4" ht="56.25">
      <c r="B103" s="8" t="s">
        <v>78</v>
      </c>
      <c r="C103" s="20" t="s">
        <v>85</v>
      </c>
      <c r="D103" s="24">
        <v>1635.2</v>
      </c>
    </row>
    <row r="104" spans="2:4" ht="61.5" customHeight="1" hidden="1">
      <c r="B104" s="8" t="s">
        <v>77</v>
      </c>
      <c r="C104" s="20" t="s">
        <v>94</v>
      </c>
      <c r="D104" s="24">
        <v>0</v>
      </c>
    </row>
    <row r="105" spans="2:4" ht="75" hidden="1">
      <c r="B105" s="8" t="s">
        <v>87</v>
      </c>
      <c r="C105" s="20" t="s">
        <v>88</v>
      </c>
      <c r="D105" s="24">
        <v>0</v>
      </c>
    </row>
    <row r="106" spans="2:4" ht="43.5" customHeight="1">
      <c r="B106" s="8" t="s">
        <v>76</v>
      </c>
      <c r="C106" s="20" t="s">
        <v>86</v>
      </c>
      <c r="D106" s="24">
        <v>441.1</v>
      </c>
    </row>
    <row r="107" spans="2:4" ht="40.5" customHeight="1">
      <c r="B107" s="8" t="s">
        <v>89</v>
      </c>
      <c r="C107" s="20" t="s">
        <v>90</v>
      </c>
      <c r="D107" s="24">
        <v>3028.2</v>
      </c>
    </row>
    <row r="108" spans="2:4" ht="112.5">
      <c r="B108" s="9" t="s">
        <v>150</v>
      </c>
      <c r="C108" s="16" t="s">
        <v>136</v>
      </c>
      <c r="D108" s="24">
        <v>29997.7</v>
      </c>
    </row>
    <row r="109" spans="2:4" ht="93.75">
      <c r="B109" s="9" t="s">
        <v>151</v>
      </c>
      <c r="C109" s="16" t="s">
        <v>137</v>
      </c>
      <c r="D109" s="24">
        <v>3348</v>
      </c>
    </row>
    <row r="110" spans="2:4" ht="93.75">
      <c r="B110" s="8" t="s">
        <v>116</v>
      </c>
      <c r="C110" s="20" t="s">
        <v>117</v>
      </c>
      <c r="D110" s="24">
        <v>1293.3</v>
      </c>
    </row>
    <row r="111" spans="2:4" ht="37.5">
      <c r="B111" s="9" t="s">
        <v>75</v>
      </c>
      <c r="C111" s="16" t="s">
        <v>138</v>
      </c>
      <c r="D111" s="24">
        <v>1822.8</v>
      </c>
    </row>
    <row r="112" spans="2:4" ht="40.5" customHeight="1">
      <c r="B112" s="9" t="s">
        <v>92</v>
      </c>
      <c r="C112" s="16" t="s">
        <v>139</v>
      </c>
      <c r="D112" s="24">
        <v>2595.3</v>
      </c>
    </row>
    <row r="113" spans="2:4" ht="37.5">
      <c r="B113" s="9" t="s">
        <v>93</v>
      </c>
      <c r="C113" s="16" t="s">
        <v>140</v>
      </c>
      <c r="D113" s="24">
        <v>18345.6</v>
      </c>
    </row>
    <row r="114" spans="2:4" ht="96" customHeight="1">
      <c r="B114" s="9" t="s">
        <v>91</v>
      </c>
      <c r="C114" s="16" t="s">
        <v>141</v>
      </c>
      <c r="D114" s="24">
        <v>20934.5</v>
      </c>
    </row>
    <row r="115" spans="2:4" ht="56.25">
      <c r="B115" s="11" t="s">
        <v>96</v>
      </c>
      <c r="C115" s="16" t="s">
        <v>142</v>
      </c>
      <c r="D115" s="24">
        <v>247</v>
      </c>
    </row>
    <row r="116" spans="2:4" ht="113.25" customHeight="1">
      <c r="B116" s="10" t="s">
        <v>152</v>
      </c>
      <c r="C116" s="16" t="s">
        <v>143</v>
      </c>
      <c r="D116" s="24">
        <v>49832.2</v>
      </c>
    </row>
    <row r="117" spans="2:4" ht="56.25">
      <c r="B117" s="11" t="s">
        <v>214</v>
      </c>
      <c r="C117" s="16" t="s">
        <v>217</v>
      </c>
      <c r="D117" s="24">
        <v>8151.9</v>
      </c>
    </row>
    <row r="119" spans="2:4" ht="118.5" customHeight="1">
      <c r="B119" s="43"/>
      <c r="C119" s="65"/>
      <c r="D119" s="45"/>
    </row>
    <row r="120" spans="2:4" ht="18.75">
      <c r="B120" s="43"/>
      <c r="C120" s="44"/>
      <c r="D120" s="51"/>
    </row>
    <row r="121" spans="2:4" ht="18.75">
      <c r="B121" s="14"/>
      <c r="C121" s="14"/>
      <c r="D121" s="52"/>
    </row>
    <row r="122" spans="2:4" ht="18.75">
      <c r="B122" s="15"/>
      <c r="C122" s="14"/>
      <c r="D122" s="52"/>
    </row>
    <row r="123" spans="2:4" ht="18.75">
      <c r="B123" s="14"/>
      <c r="C123" s="14"/>
      <c r="D123" s="52"/>
    </row>
    <row r="124" spans="2:4" ht="18.75">
      <c r="B124" s="14"/>
      <c r="C124" s="14"/>
      <c r="D124" s="52"/>
    </row>
    <row r="125" ht="12.75">
      <c r="D125" s="53"/>
    </row>
    <row r="126" ht="12.75">
      <c r="D126" s="53"/>
    </row>
    <row r="127" ht="12.75">
      <c r="D127" s="53"/>
    </row>
    <row r="128" ht="12.75">
      <c r="D128" s="53"/>
    </row>
    <row r="129" ht="12.75">
      <c r="D129" s="53"/>
    </row>
    <row r="130" ht="12.75">
      <c r="D130" s="53"/>
    </row>
    <row r="131" ht="12.75">
      <c r="D131" s="53"/>
    </row>
    <row r="132" ht="12.75">
      <c r="D132" s="53"/>
    </row>
    <row r="133" ht="12.75">
      <c r="D133" s="53"/>
    </row>
    <row r="134" ht="12.75">
      <c r="D134" s="53"/>
    </row>
  </sheetData>
  <sheetProtection/>
  <mergeCells count="7">
    <mergeCell ref="B8:D8"/>
    <mergeCell ref="B9:D9"/>
    <mergeCell ref="C4:D4"/>
    <mergeCell ref="C5:D5"/>
    <mergeCell ref="C2:D2"/>
    <mergeCell ref="C3:D3"/>
    <mergeCell ref="C6:D6"/>
  </mergeCells>
  <printOptions/>
  <pageMargins left="0.7874015748031497" right="0.1968503937007874" top="0.1968503937007874" bottom="0.1968503937007874" header="0.5118110236220472" footer="0.5118110236220472"/>
  <pageSetup fitToHeight="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34"/>
  <sheetViews>
    <sheetView view="pageBreakPreview" zoomScale="90" zoomScaleNormal="85" zoomScaleSheetLayoutView="90" zoomScalePageLayoutView="0" workbookViewId="0" topLeftCell="B2">
      <selection activeCell="C119" sqref="C119"/>
    </sheetView>
  </sheetViews>
  <sheetFormatPr defaultColWidth="9.140625" defaultRowHeight="12.75"/>
  <cols>
    <col min="1" max="1" width="5.7109375" style="2" hidden="1" customWidth="1"/>
    <col min="2" max="2" width="32.7109375" style="2" customWidth="1"/>
    <col min="3" max="3" width="68.140625" style="2" customWidth="1"/>
    <col min="4" max="4" width="20.57421875" style="54" customWidth="1"/>
    <col min="5" max="5" width="13.57421875" style="2" hidden="1" customWidth="1"/>
    <col min="6" max="6" width="0" style="2" hidden="1" customWidth="1"/>
    <col min="7" max="16384" width="9.140625" style="2" customWidth="1"/>
  </cols>
  <sheetData>
    <row r="1" spans="2:4" ht="18.75">
      <c r="B1" s="1"/>
      <c r="C1" s="3"/>
      <c r="D1" s="3" t="s">
        <v>153</v>
      </c>
    </row>
    <row r="2" spans="2:4" ht="18.75">
      <c r="B2" s="1"/>
      <c r="C2" s="69" t="s">
        <v>154</v>
      </c>
      <c r="D2" s="69"/>
    </row>
    <row r="3" spans="2:4" ht="18.75">
      <c r="B3" s="1"/>
      <c r="C3" s="69" t="s">
        <v>188</v>
      </c>
      <c r="D3" s="69"/>
    </row>
    <row r="4" spans="2:4" ht="18.75" customHeight="1">
      <c r="B4" s="1"/>
      <c r="C4" s="69" t="s">
        <v>189</v>
      </c>
      <c r="D4" s="69"/>
    </row>
    <row r="5" spans="2:4" ht="18.75">
      <c r="B5" s="1"/>
      <c r="C5" s="69" t="s">
        <v>190</v>
      </c>
      <c r="D5" s="69"/>
    </row>
    <row r="6" spans="2:4" ht="18.75">
      <c r="B6" s="1"/>
      <c r="C6" s="69" t="s">
        <v>212</v>
      </c>
      <c r="D6" s="69"/>
    </row>
    <row r="7" spans="2:4" ht="18.75">
      <c r="B7" s="1"/>
      <c r="C7" s="3"/>
      <c r="D7" s="66" t="s">
        <v>213</v>
      </c>
    </row>
    <row r="8" spans="2:4" ht="45" customHeight="1">
      <c r="B8" s="67" t="s">
        <v>191</v>
      </c>
      <c r="C8" s="67"/>
      <c r="D8" s="67"/>
    </row>
    <row r="9" spans="2:4" ht="12.75">
      <c r="B9" s="68" t="s">
        <v>192</v>
      </c>
      <c r="C9" s="68"/>
      <c r="D9" s="68"/>
    </row>
    <row r="10" spans="2:4" ht="56.25">
      <c r="B10" s="46" t="s">
        <v>0</v>
      </c>
      <c r="C10" s="46" t="s">
        <v>1</v>
      </c>
      <c r="D10" s="47" t="s">
        <v>2</v>
      </c>
    </row>
    <row r="11" spans="2:4" s="17" customFormat="1" ht="12.75">
      <c r="B11" s="48">
        <v>1</v>
      </c>
      <c r="C11" s="48">
        <v>2</v>
      </c>
      <c r="D11" s="48">
        <v>3</v>
      </c>
    </row>
    <row r="12" spans="2:4" s="17" customFormat="1" ht="18.75">
      <c r="B12" s="4"/>
      <c r="C12" s="4" t="s">
        <v>3</v>
      </c>
      <c r="D12" s="23">
        <f>SUM(D13+D83)</f>
        <v>1612920.4</v>
      </c>
    </row>
    <row r="13" spans="2:4" s="17" customFormat="1" ht="18.75">
      <c r="B13" s="38" t="s">
        <v>6</v>
      </c>
      <c r="C13" s="5" t="s">
        <v>5</v>
      </c>
      <c r="D13" s="23">
        <f>SUM(D43+D82)</f>
        <v>1103637</v>
      </c>
    </row>
    <row r="14" spans="2:4" s="17" customFormat="1" ht="18.75">
      <c r="B14" s="38" t="s">
        <v>4</v>
      </c>
      <c r="C14" s="6" t="s">
        <v>215</v>
      </c>
      <c r="D14" s="23">
        <f>SUM(D15)</f>
        <v>427295</v>
      </c>
    </row>
    <row r="15" spans="2:4" s="59" customFormat="1" ht="18.75" hidden="1">
      <c r="B15" s="56" t="s">
        <v>7</v>
      </c>
      <c r="C15" s="58" t="s">
        <v>8</v>
      </c>
      <c r="D15" s="60">
        <f>SUM(D16+D17+D18)</f>
        <v>427295</v>
      </c>
    </row>
    <row r="16" spans="2:4" ht="94.5" customHeight="1" hidden="1">
      <c r="B16" s="8" t="s">
        <v>9</v>
      </c>
      <c r="C16" s="19" t="s">
        <v>144</v>
      </c>
      <c r="D16" s="24">
        <v>424060</v>
      </c>
    </row>
    <row r="17" spans="2:4" s="12" customFormat="1" ht="152.25" customHeight="1" hidden="1">
      <c r="B17" s="8" t="s">
        <v>10</v>
      </c>
      <c r="C17" s="19" t="s">
        <v>145</v>
      </c>
      <c r="D17" s="24">
        <v>1235</v>
      </c>
    </row>
    <row r="18" spans="2:4" ht="57.75" customHeight="1" hidden="1">
      <c r="B18" s="8" t="s">
        <v>11</v>
      </c>
      <c r="C18" s="20" t="s">
        <v>146</v>
      </c>
      <c r="D18" s="24">
        <v>2000</v>
      </c>
    </row>
    <row r="19" spans="2:4" s="17" customFormat="1" ht="18.75">
      <c r="B19" s="7" t="s">
        <v>12</v>
      </c>
      <c r="C19" s="30" t="s">
        <v>13</v>
      </c>
      <c r="D19" s="23">
        <f>D20+D23+D26+D27+D28</f>
        <v>100670</v>
      </c>
    </row>
    <row r="20" spans="2:4" s="55" customFormat="1" ht="37.5" hidden="1">
      <c r="B20" s="56" t="s">
        <v>198</v>
      </c>
      <c r="C20" s="57" t="s">
        <v>199</v>
      </c>
      <c r="D20" s="25">
        <f>D21+D22</f>
        <v>5545</v>
      </c>
    </row>
    <row r="21" spans="2:4" s="17" customFormat="1" ht="37.5" hidden="1">
      <c r="B21" s="8" t="s">
        <v>193</v>
      </c>
      <c r="C21" s="16" t="s">
        <v>200</v>
      </c>
      <c r="D21" s="24">
        <v>5530</v>
      </c>
    </row>
    <row r="22" spans="2:4" s="17" customFormat="1" ht="56.25" hidden="1">
      <c r="B22" s="8" t="s">
        <v>194</v>
      </c>
      <c r="C22" s="16" t="s">
        <v>201</v>
      </c>
      <c r="D22" s="24">
        <v>15</v>
      </c>
    </row>
    <row r="23" spans="2:4" s="55" customFormat="1" ht="56.25" hidden="1">
      <c r="B23" s="56" t="s">
        <v>197</v>
      </c>
      <c r="C23" s="57" t="s">
        <v>202</v>
      </c>
      <c r="D23" s="60">
        <f>D24+D25</f>
        <v>1525</v>
      </c>
    </row>
    <row r="24" spans="2:4" s="17" customFormat="1" ht="56.25" hidden="1">
      <c r="B24" s="8" t="s">
        <v>195</v>
      </c>
      <c r="C24" s="16" t="s">
        <v>202</v>
      </c>
      <c r="D24" s="24">
        <v>1500</v>
      </c>
    </row>
    <row r="25" spans="2:4" s="17" customFormat="1" ht="75" hidden="1">
      <c r="B25" s="8" t="s">
        <v>196</v>
      </c>
      <c r="C25" s="16" t="s">
        <v>203</v>
      </c>
      <c r="D25" s="24">
        <v>25</v>
      </c>
    </row>
    <row r="26" spans="2:4" s="59" customFormat="1" ht="38.25" customHeight="1" hidden="1">
      <c r="B26" s="61" t="s">
        <v>73</v>
      </c>
      <c r="C26" s="62" t="s">
        <v>101</v>
      </c>
      <c r="D26" s="60">
        <v>1515</v>
      </c>
    </row>
    <row r="27" spans="2:4" s="59" customFormat="1" ht="37.5" hidden="1">
      <c r="B27" s="56" t="s">
        <v>14</v>
      </c>
      <c r="C27" s="58" t="s">
        <v>15</v>
      </c>
      <c r="D27" s="60">
        <v>92060</v>
      </c>
    </row>
    <row r="28" spans="2:4" s="59" customFormat="1" ht="18.75" hidden="1">
      <c r="B28" s="56" t="s">
        <v>204</v>
      </c>
      <c r="C28" s="58" t="s">
        <v>205</v>
      </c>
      <c r="D28" s="60">
        <v>25</v>
      </c>
    </row>
    <row r="29" spans="2:4" s="17" customFormat="1" ht="18.75">
      <c r="B29" s="7" t="s">
        <v>16</v>
      </c>
      <c r="C29" s="30" t="s">
        <v>17</v>
      </c>
      <c r="D29" s="23">
        <f>SUM(D30+D32)</f>
        <v>40400</v>
      </c>
    </row>
    <row r="30" spans="2:4" s="59" customFormat="1" ht="18.75" customHeight="1" hidden="1">
      <c r="B30" s="56" t="s">
        <v>20</v>
      </c>
      <c r="C30" s="58" t="s">
        <v>21</v>
      </c>
      <c r="D30" s="60">
        <f>SUM(D31)</f>
        <v>7000</v>
      </c>
    </row>
    <row r="31" spans="2:4" ht="58.5" customHeight="1" hidden="1">
      <c r="B31" s="8" t="s">
        <v>18</v>
      </c>
      <c r="C31" s="20" t="s">
        <v>19</v>
      </c>
      <c r="D31" s="24">
        <v>7000</v>
      </c>
    </row>
    <row r="32" spans="2:4" s="59" customFormat="1" ht="18.75" hidden="1">
      <c r="B32" s="56" t="s">
        <v>22</v>
      </c>
      <c r="C32" s="58" t="s">
        <v>23</v>
      </c>
      <c r="D32" s="60">
        <f>SUM(D33:D34)</f>
        <v>33400</v>
      </c>
    </row>
    <row r="33" spans="2:4" ht="97.5" customHeight="1" hidden="1">
      <c r="B33" s="8" t="s">
        <v>24</v>
      </c>
      <c r="C33" s="20" t="s">
        <v>25</v>
      </c>
      <c r="D33" s="24">
        <v>950</v>
      </c>
    </row>
    <row r="34" spans="2:4" ht="96" customHeight="1" hidden="1">
      <c r="B34" s="8" t="s">
        <v>26</v>
      </c>
      <c r="C34" s="20" t="s">
        <v>27</v>
      </c>
      <c r="D34" s="24">
        <v>32450</v>
      </c>
    </row>
    <row r="35" spans="2:4" s="17" customFormat="1" ht="37.5">
      <c r="B35" s="7" t="s">
        <v>71</v>
      </c>
      <c r="C35" s="32" t="s">
        <v>103</v>
      </c>
      <c r="D35" s="23">
        <f>SUM(D36)</f>
        <v>500</v>
      </c>
    </row>
    <row r="36" spans="2:4" ht="37.5" hidden="1">
      <c r="B36" s="8" t="s">
        <v>72</v>
      </c>
      <c r="C36" s="20" t="s">
        <v>102</v>
      </c>
      <c r="D36" s="24">
        <v>500</v>
      </c>
    </row>
    <row r="37" spans="2:4" s="17" customFormat="1" ht="18.75">
      <c r="B37" s="7" t="s">
        <v>28</v>
      </c>
      <c r="C37" s="30" t="s">
        <v>121</v>
      </c>
      <c r="D37" s="23">
        <f>SUM(D38+D40)</f>
        <v>8355</v>
      </c>
    </row>
    <row r="38" spans="2:4" s="59" customFormat="1" ht="38.25" customHeight="1" hidden="1">
      <c r="B38" s="56" t="s">
        <v>29</v>
      </c>
      <c r="C38" s="58" t="s">
        <v>30</v>
      </c>
      <c r="D38" s="60">
        <f>D39</f>
        <v>8240</v>
      </c>
    </row>
    <row r="39" spans="2:4" ht="58.5" customHeight="1" hidden="1">
      <c r="B39" s="8" t="s">
        <v>31</v>
      </c>
      <c r="C39" s="20" t="s">
        <v>104</v>
      </c>
      <c r="D39" s="24">
        <v>8240</v>
      </c>
    </row>
    <row r="40" spans="2:4" s="59" customFormat="1" ht="56.25" hidden="1">
      <c r="B40" s="56" t="s">
        <v>32</v>
      </c>
      <c r="C40" s="58" t="s">
        <v>33</v>
      </c>
      <c r="D40" s="60">
        <f>SUM(D41:D42)</f>
        <v>115</v>
      </c>
    </row>
    <row r="41" spans="2:4" ht="37.5" hidden="1">
      <c r="B41" s="8" t="s">
        <v>34</v>
      </c>
      <c r="C41" s="20" t="s">
        <v>35</v>
      </c>
      <c r="D41" s="24">
        <v>90</v>
      </c>
    </row>
    <row r="42" spans="2:4" ht="114" customHeight="1" hidden="1">
      <c r="B42" s="8" t="s">
        <v>68</v>
      </c>
      <c r="C42" s="19" t="s">
        <v>81</v>
      </c>
      <c r="D42" s="24">
        <v>25</v>
      </c>
    </row>
    <row r="43" spans="2:4" s="17" customFormat="1" ht="19.5">
      <c r="B43" s="39"/>
      <c r="C43" s="32" t="s">
        <v>98</v>
      </c>
      <c r="D43" s="25">
        <f>SUM(D14+D19+D29+D37+D35)</f>
        <v>577220</v>
      </c>
    </row>
    <row r="44" spans="2:4" s="17" customFormat="1" ht="39" customHeight="1">
      <c r="B44" s="7" t="s">
        <v>36</v>
      </c>
      <c r="C44" s="32" t="s">
        <v>37</v>
      </c>
      <c r="D44" s="23">
        <f>SUM(D45+D49+D51)</f>
        <v>461717</v>
      </c>
    </row>
    <row r="45" spans="2:4" s="59" customFormat="1" ht="115.5" customHeight="1" hidden="1">
      <c r="B45" s="56" t="s">
        <v>38</v>
      </c>
      <c r="C45" s="63" t="s">
        <v>105</v>
      </c>
      <c r="D45" s="60">
        <f>SUM(D46:D48)</f>
        <v>450174</v>
      </c>
    </row>
    <row r="46" spans="2:4" ht="95.25" customHeight="1" hidden="1">
      <c r="B46" s="8" t="s">
        <v>111</v>
      </c>
      <c r="C46" s="19" t="s">
        <v>118</v>
      </c>
      <c r="D46" s="26">
        <v>383650</v>
      </c>
    </row>
    <row r="47" spans="2:4" ht="100.5" customHeight="1" hidden="1">
      <c r="B47" s="8" t="s">
        <v>69</v>
      </c>
      <c r="C47" s="20" t="s">
        <v>106</v>
      </c>
      <c r="D47" s="26">
        <v>1524</v>
      </c>
    </row>
    <row r="48" spans="2:4" ht="96" customHeight="1" hidden="1">
      <c r="B48" s="8" t="s">
        <v>39</v>
      </c>
      <c r="C48" s="20" t="s">
        <v>107</v>
      </c>
      <c r="D48" s="24">
        <v>65000</v>
      </c>
    </row>
    <row r="49" spans="2:4" s="59" customFormat="1" ht="37.5" hidden="1">
      <c r="B49" s="56" t="s">
        <v>40</v>
      </c>
      <c r="C49" s="58" t="s">
        <v>41</v>
      </c>
      <c r="D49" s="64">
        <f>SUM(D50)</f>
        <v>1405</v>
      </c>
    </row>
    <row r="50" spans="2:4" ht="78.75" customHeight="1" hidden="1">
      <c r="B50" s="8" t="s">
        <v>42</v>
      </c>
      <c r="C50" s="20" t="s">
        <v>43</v>
      </c>
      <c r="D50" s="27">
        <f>170+507+728</f>
        <v>1405</v>
      </c>
    </row>
    <row r="51" spans="2:4" s="59" customFormat="1" ht="112.5" hidden="1">
      <c r="B51" s="56" t="s">
        <v>208</v>
      </c>
      <c r="C51" s="63" t="s">
        <v>207</v>
      </c>
      <c r="D51" s="64">
        <f>D52+D53</f>
        <v>10138</v>
      </c>
    </row>
    <row r="52" spans="2:4" ht="56.25" hidden="1">
      <c r="B52" s="8" t="s">
        <v>206</v>
      </c>
      <c r="C52" s="20" t="s">
        <v>44</v>
      </c>
      <c r="D52" s="27">
        <v>750</v>
      </c>
    </row>
    <row r="53" spans="2:4" ht="113.25" customHeight="1" hidden="1">
      <c r="B53" s="40" t="s">
        <v>74</v>
      </c>
      <c r="C53" s="33" t="s">
        <v>108</v>
      </c>
      <c r="D53" s="27">
        <v>9388</v>
      </c>
    </row>
    <row r="54" spans="2:4" s="17" customFormat="1" ht="18.75">
      <c r="B54" s="7" t="s">
        <v>45</v>
      </c>
      <c r="C54" s="32" t="s">
        <v>46</v>
      </c>
      <c r="D54" s="28">
        <f>D55+D56+D57+D58+D59</f>
        <v>8828</v>
      </c>
    </row>
    <row r="55" spans="2:4" ht="42" customHeight="1" hidden="1">
      <c r="B55" s="8" t="s">
        <v>125</v>
      </c>
      <c r="C55" s="20" t="s">
        <v>129</v>
      </c>
      <c r="D55" s="27">
        <v>2270</v>
      </c>
    </row>
    <row r="56" spans="2:4" ht="37.5" hidden="1">
      <c r="B56" s="8" t="s">
        <v>126</v>
      </c>
      <c r="C56" s="20" t="s">
        <v>130</v>
      </c>
      <c r="D56" s="27">
        <v>40</v>
      </c>
    </row>
    <row r="57" spans="2:4" ht="37.5" hidden="1">
      <c r="B57" s="8" t="s">
        <v>127</v>
      </c>
      <c r="C57" s="20" t="s">
        <v>131</v>
      </c>
      <c r="D57" s="27">
        <v>2900</v>
      </c>
    </row>
    <row r="58" spans="2:4" ht="21.75" customHeight="1" hidden="1">
      <c r="B58" s="8" t="s">
        <v>128</v>
      </c>
      <c r="C58" s="20" t="s">
        <v>132</v>
      </c>
      <c r="D58" s="27">
        <v>3600</v>
      </c>
    </row>
    <row r="59" spans="2:4" ht="37.5" customHeight="1" hidden="1">
      <c r="B59" s="41" t="s">
        <v>165</v>
      </c>
      <c r="C59" s="22" t="s">
        <v>166</v>
      </c>
      <c r="D59" s="27">
        <v>18</v>
      </c>
    </row>
    <row r="60" spans="2:4" s="17" customFormat="1" ht="37.5">
      <c r="B60" s="7" t="s">
        <v>47</v>
      </c>
      <c r="C60" s="32" t="s">
        <v>120</v>
      </c>
      <c r="D60" s="28">
        <f>SUM(D61:D61)</f>
        <v>1400</v>
      </c>
    </row>
    <row r="61" spans="2:4" ht="37.5" hidden="1">
      <c r="B61" s="8" t="s">
        <v>112</v>
      </c>
      <c r="C61" s="34" t="s">
        <v>119</v>
      </c>
      <c r="D61" s="27">
        <v>1400</v>
      </c>
    </row>
    <row r="62" spans="2:4" s="17" customFormat="1" ht="37.5">
      <c r="B62" s="7" t="s">
        <v>216</v>
      </c>
      <c r="C62" s="35" t="s">
        <v>97</v>
      </c>
      <c r="D62" s="28">
        <f>SUM(D64+D63)</f>
        <v>45083</v>
      </c>
    </row>
    <row r="63" spans="2:4" ht="93.75" hidden="1">
      <c r="B63" s="42" t="s">
        <v>113</v>
      </c>
      <c r="C63" s="16" t="s">
        <v>147</v>
      </c>
      <c r="D63" s="29">
        <v>42083</v>
      </c>
    </row>
    <row r="64" spans="2:4" ht="58.5" customHeight="1" hidden="1">
      <c r="B64" s="8" t="s">
        <v>70</v>
      </c>
      <c r="C64" s="36" t="s">
        <v>95</v>
      </c>
      <c r="D64" s="27">
        <v>3000</v>
      </c>
    </row>
    <row r="65" spans="2:4" s="17" customFormat="1" ht="18.75">
      <c r="B65" s="7" t="s">
        <v>48</v>
      </c>
      <c r="C65" s="32" t="s">
        <v>49</v>
      </c>
      <c r="D65" s="28">
        <f>D66+D67+D68+D69+D70+D71+D72+D73+D74+D75+D76+D77+D79+D78</f>
        <v>9389</v>
      </c>
    </row>
    <row r="66" spans="2:4" ht="152.25" customHeight="1" hidden="1">
      <c r="B66" s="8" t="s">
        <v>50</v>
      </c>
      <c r="C66" s="37" t="s">
        <v>148</v>
      </c>
      <c r="D66" s="27">
        <v>115</v>
      </c>
    </row>
    <row r="67" spans="2:4" ht="77.25" customHeight="1" hidden="1">
      <c r="B67" s="8" t="s">
        <v>99</v>
      </c>
      <c r="C67" s="20" t="s">
        <v>109</v>
      </c>
      <c r="D67" s="27">
        <v>10</v>
      </c>
    </row>
    <row r="68" spans="2:4" ht="80.25" customHeight="1" hidden="1">
      <c r="B68" s="8" t="s">
        <v>51</v>
      </c>
      <c r="C68" s="20" t="s">
        <v>52</v>
      </c>
      <c r="D68" s="27">
        <v>600</v>
      </c>
    </row>
    <row r="69" spans="2:4" ht="78.75" customHeight="1" hidden="1">
      <c r="B69" s="8" t="s">
        <v>53</v>
      </c>
      <c r="C69" s="20" t="s">
        <v>54</v>
      </c>
      <c r="D69" s="27">
        <v>172</v>
      </c>
    </row>
    <row r="70" spans="2:4" ht="77.25" customHeight="1" hidden="1">
      <c r="B70" s="8" t="s">
        <v>55</v>
      </c>
      <c r="C70" s="20" t="s">
        <v>56</v>
      </c>
      <c r="D70" s="27">
        <v>308</v>
      </c>
    </row>
    <row r="71" spans="2:4" s="12" customFormat="1" ht="37.5" hidden="1">
      <c r="B71" s="8" t="s">
        <v>175</v>
      </c>
      <c r="C71" s="19" t="s">
        <v>149</v>
      </c>
      <c r="D71" s="27">
        <v>15</v>
      </c>
    </row>
    <row r="72" spans="2:4" ht="37.5" hidden="1">
      <c r="B72" s="8" t="s">
        <v>57</v>
      </c>
      <c r="C72" s="20" t="s">
        <v>58</v>
      </c>
      <c r="D72" s="27">
        <f>10+10+355</f>
        <v>375</v>
      </c>
    </row>
    <row r="73" spans="2:4" ht="37.5" hidden="1">
      <c r="B73" s="8" t="s">
        <v>60</v>
      </c>
      <c r="C73" s="20" t="s">
        <v>59</v>
      </c>
      <c r="D73" s="27">
        <v>209</v>
      </c>
    </row>
    <row r="74" spans="2:4" ht="79.5" customHeight="1" hidden="1">
      <c r="B74" s="8" t="s">
        <v>61</v>
      </c>
      <c r="C74" s="34" t="s">
        <v>62</v>
      </c>
      <c r="D74" s="27">
        <v>700</v>
      </c>
    </row>
    <row r="75" spans="2:4" ht="79.5" customHeight="1" hidden="1">
      <c r="B75" s="8" t="s">
        <v>180</v>
      </c>
      <c r="C75" s="20" t="s">
        <v>182</v>
      </c>
      <c r="D75" s="27">
        <v>10</v>
      </c>
    </row>
    <row r="76" spans="2:4" ht="42" customHeight="1" hidden="1">
      <c r="B76" s="8" t="s">
        <v>181</v>
      </c>
      <c r="C76" s="20" t="s">
        <v>183</v>
      </c>
      <c r="D76" s="27">
        <v>70</v>
      </c>
    </row>
    <row r="77" spans="2:4" ht="78" customHeight="1" hidden="1">
      <c r="B77" s="8" t="s">
        <v>209</v>
      </c>
      <c r="C77" s="20" t="s">
        <v>210</v>
      </c>
      <c r="D77" s="27">
        <v>50</v>
      </c>
    </row>
    <row r="78" spans="2:4" ht="99.75" customHeight="1" hidden="1">
      <c r="B78" s="8" t="s">
        <v>176</v>
      </c>
      <c r="C78" s="20" t="s">
        <v>177</v>
      </c>
      <c r="D78" s="27">
        <v>75</v>
      </c>
    </row>
    <row r="79" spans="2:4" ht="60" customHeight="1" hidden="1">
      <c r="B79" s="8" t="s">
        <v>63</v>
      </c>
      <c r="C79" s="20" t="s">
        <v>64</v>
      </c>
      <c r="D79" s="27">
        <v>6680</v>
      </c>
    </row>
    <row r="80" spans="2:4" s="17" customFormat="1" ht="58.5" customHeight="1" hidden="1">
      <c r="B80" s="7" t="s">
        <v>124</v>
      </c>
      <c r="C80" s="32" t="s">
        <v>64</v>
      </c>
      <c r="D80" s="50">
        <f>D81</f>
        <v>0</v>
      </c>
    </row>
    <row r="81" spans="2:4" ht="37.5" hidden="1">
      <c r="B81" s="8" t="s">
        <v>123</v>
      </c>
      <c r="C81" s="31" t="s">
        <v>122</v>
      </c>
      <c r="D81" s="49">
        <v>0</v>
      </c>
    </row>
    <row r="82" spans="2:4" ht="19.5" hidden="1">
      <c r="B82" s="8"/>
      <c r="C82" s="20" t="s">
        <v>67</v>
      </c>
      <c r="D82" s="25">
        <f>SUM(D44+D54+D60+D65+D62+D80)</f>
        <v>526417</v>
      </c>
    </row>
    <row r="83" spans="2:6" s="17" customFormat="1" ht="18.75">
      <c r="B83" s="7" t="s">
        <v>65</v>
      </c>
      <c r="C83" s="32" t="s">
        <v>66</v>
      </c>
      <c r="D83" s="23">
        <f>SUM(D84:D117)</f>
        <v>509283.39999999997</v>
      </c>
      <c r="E83" s="18">
        <f>D83-2500</f>
        <v>506783.39999999997</v>
      </c>
      <c r="F83" s="18">
        <f>E83-D83</f>
        <v>-2500</v>
      </c>
    </row>
    <row r="84" spans="2:6" s="17" customFormat="1" ht="37.5" hidden="1">
      <c r="B84" s="13" t="s">
        <v>163</v>
      </c>
      <c r="C84" s="20" t="s">
        <v>187</v>
      </c>
      <c r="D84" s="24">
        <v>0</v>
      </c>
      <c r="E84" s="18"/>
      <c r="F84" s="18"/>
    </row>
    <row r="85" spans="2:6" s="17" customFormat="1" ht="75" hidden="1">
      <c r="B85" s="13" t="s">
        <v>186</v>
      </c>
      <c r="C85" s="20" t="s">
        <v>164</v>
      </c>
      <c r="D85" s="24">
        <v>0</v>
      </c>
      <c r="E85" s="18"/>
      <c r="F85" s="18"/>
    </row>
    <row r="86" spans="2:6" s="17" customFormat="1" ht="37.5" hidden="1">
      <c r="B86" s="21" t="s">
        <v>167</v>
      </c>
      <c r="C86" s="22" t="s">
        <v>168</v>
      </c>
      <c r="D86" s="24">
        <v>0</v>
      </c>
      <c r="E86" s="18"/>
      <c r="F86" s="18"/>
    </row>
    <row r="87" spans="2:4" ht="56.25" customHeight="1" hidden="1">
      <c r="B87" s="13" t="s">
        <v>157</v>
      </c>
      <c r="C87" s="16" t="s">
        <v>158</v>
      </c>
      <c r="D87" s="24">
        <v>0</v>
      </c>
    </row>
    <row r="88" spans="2:4" ht="39" customHeight="1" hidden="1">
      <c r="B88" s="13" t="s">
        <v>114</v>
      </c>
      <c r="C88" s="16" t="s">
        <v>115</v>
      </c>
      <c r="D88" s="24">
        <v>0</v>
      </c>
    </row>
    <row r="89" spans="2:4" ht="37.5" hidden="1">
      <c r="B89" s="8" t="s">
        <v>100</v>
      </c>
      <c r="C89" s="16" t="s">
        <v>134</v>
      </c>
      <c r="D89" s="24">
        <v>9000</v>
      </c>
    </row>
    <row r="90" spans="2:4" ht="75" hidden="1">
      <c r="B90" s="8" t="s">
        <v>155</v>
      </c>
      <c r="C90" s="16" t="s">
        <v>156</v>
      </c>
      <c r="D90" s="24">
        <v>0</v>
      </c>
    </row>
    <row r="91" spans="2:4" ht="56.25" hidden="1">
      <c r="B91" s="8" t="s">
        <v>178</v>
      </c>
      <c r="C91" s="16" t="s">
        <v>179</v>
      </c>
      <c r="D91" s="24">
        <v>0</v>
      </c>
    </row>
    <row r="92" spans="2:4" ht="75" hidden="1">
      <c r="B92" s="21" t="s">
        <v>170</v>
      </c>
      <c r="C92" s="22" t="s">
        <v>169</v>
      </c>
      <c r="D92" s="24">
        <v>0</v>
      </c>
    </row>
    <row r="93" spans="2:4" ht="76.5" customHeight="1" hidden="1">
      <c r="B93" s="8" t="s">
        <v>161</v>
      </c>
      <c r="C93" s="16" t="s">
        <v>162</v>
      </c>
      <c r="D93" s="24">
        <v>0</v>
      </c>
    </row>
    <row r="94" spans="2:4" ht="76.5" customHeight="1" hidden="1">
      <c r="B94" s="8" t="s">
        <v>174</v>
      </c>
      <c r="C94" s="22" t="s">
        <v>173</v>
      </c>
      <c r="D94" s="24">
        <v>0</v>
      </c>
    </row>
    <row r="95" spans="2:4" ht="57.75" customHeight="1" hidden="1">
      <c r="B95" s="21" t="s">
        <v>171</v>
      </c>
      <c r="C95" s="22" t="s">
        <v>172</v>
      </c>
      <c r="D95" s="24">
        <v>0</v>
      </c>
    </row>
    <row r="96" spans="2:4" ht="57" customHeight="1" hidden="1">
      <c r="B96" s="21" t="s">
        <v>184</v>
      </c>
      <c r="C96" s="22" t="s">
        <v>185</v>
      </c>
      <c r="D96" s="24">
        <v>0</v>
      </c>
    </row>
    <row r="97" spans="2:4" ht="56.25" hidden="1">
      <c r="B97" s="10" t="s">
        <v>133</v>
      </c>
      <c r="C97" s="16" t="s">
        <v>110</v>
      </c>
      <c r="D97" s="24">
        <v>656.3</v>
      </c>
    </row>
    <row r="98" spans="2:4" ht="38.25" customHeight="1" hidden="1">
      <c r="B98" s="10" t="s">
        <v>159</v>
      </c>
      <c r="C98" s="16" t="s">
        <v>160</v>
      </c>
      <c r="D98" s="24">
        <v>0</v>
      </c>
    </row>
    <row r="99" spans="2:4" ht="115.5" customHeight="1" hidden="1">
      <c r="B99" s="8" t="s">
        <v>82</v>
      </c>
      <c r="C99" s="16" t="s">
        <v>83</v>
      </c>
      <c r="D99" s="24">
        <f>425+2548.9</f>
        <v>2973.9</v>
      </c>
    </row>
    <row r="100" spans="2:4" ht="246.75" customHeight="1" hidden="1">
      <c r="B100" s="8" t="s">
        <v>80</v>
      </c>
      <c r="C100" s="19" t="s">
        <v>135</v>
      </c>
      <c r="D100" s="24">
        <v>353338.8</v>
      </c>
    </row>
    <row r="101" spans="2:4" ht="75" hidden="1">
      <c r="B101" s="8" t="s">
        <v>79</v>
      </c>
      <c r="C101" s="20" t="s">
        <v>84</v>
      </c>
      <c r="D101" s="24">
        <v>0</v>
      </c>
    </row>
    <row r="102" spans="2:4" ht="133.5" customHeight="1" hidden="1">
      <c r="B102" s="10" t="s">
        <v>79</v>
      </c>
      <c r="C102" s="16" t="s">
        <v>211</v>
      </c>
      <c r="D102" s="24">
        <v>1641.6</v>
      </c>
    </row>
    <row r="103" spans="2:4" ht="56.25" hidden="1">
      <c r="B103" s="8" t="s">
        <v>78</v>
      </c>
      <c r="C103" s="20" t="s">
        <v>85</v>
      </c>
      <c r="D103" s="24">
        <v>1635.2</v>
      </c>
    </row>
    <row r="104" spans="2:4" ht="61.5" customHeight="1" hidden="1">
      <c r="B104" s="8" t="s">
        <v>77</v>
      </c>
      <c r="C104" s="20" t="s">
        <v>94</v>
      </c>
      <c r="D104" s="24">
        <v>0</v>
      </c>
    </row>
    <row r="105" spans="2:4" ht="75" hidden="1">
      <c r="B105" s="8" t="s">
        <v>87</v>
      </c>
      <c r="C105" s="20" t="s">
        <v>88</v>
      </c>
      <c r="D105" s="24">
        <v>0</v>
      </c>
    </row>
    <row r="106" spans="2:4" ht="43.5" customHeight="1" hidden="1">
      <c r="B106" s="8" t="s">
        <v>76</v>
      </c>
      <c r="C106" s="20" t="s">
        <v>86</v>
      </c>
      <c r="D106" s="24">
        <v>441.1</v>
      </c>
    </row>
    <row r="107" spans="2:4" ht="40.5" customHeight="1" hidden="1">
      <c r="B107" s="8" t="s">
        <v>89</v>
      </c>
      <c r="C107" s="20" t="s">
        <v>90</v>
      </c>
      <c r="D107" s="24">
        <v>3028.2</v>
      </c>
    </row>
    <row r="108" spans="2:4" ht="112.5" hidden="1">
      <c r="B108" s="9" t="s">
        <v>150</v>
      </c>
      <c r="C108" s="16" t="s">
        <v>136</v>
      </c>
      <c r="D108" s="24">
        <v>29997.7</v>
      </c>
    </row>
    <row r="109" spans="2:4" ht="93.75" hidden="1">
      <c r="B109" s="9" t="s">
        <v>151</v>
      </c>
      <c r="C109" s="16" t="s">
        <v>137</v>
      </c>
      <c r="D109" s="24">
        <v>3348</v>
      </c>
    </row>
    <row r="110" spans="2:4" ht="93.75" hidden="1">
      <c r="B110" s="8" t="s">
        <v>116</v>
      </c>
      <c r="C110" s="20" t="s">
        <v>117</v>
      </c>
      <c r="D110" s="24">
        <v>1293.3</v>
      </c>
    </row>
    <row r="111" spans="2:4" ht="37.5" hidden="1">
      <c r="B111" s="9" t="s">
        <v>75</v>
      </c>
      <c r="C111" s="16" t="s">
        <v>138</v>
      </c>
      <c r="D111" s="24">
        <v>1822.8</v>
      </c>
    </row>
    <row r="112" spans="2:4" ht="40.5" customHeight="1" hidden="1">
      <c r="B112" s="9" t="s">
        <v>92</v>
      </c>
      <c r="C112" s="16" t="s">
        <v>139</v>
      </c>
      <c r="D112" s="24">
        <v>2595.3</v>
      </c>
    </row>
    <row r="113" spans="2:4" ht="37.5" hidden="1">
      <c r="B113" s="9" t="s">
        <v>93</v>
      </c>
      <c r="C113" s="16" t="s">
        <v>140</v>
      </c>
      <c r="D113" s="24">
        <v>18345.6</v>
      </c>
    </row>
    <row r="114" spans="2:4" ht="96" customHeight="1" hidden="1">
      <c r="B114" s="9" t="s">
        <v>91</v>
      </c>
      <c r="C114" s="16" t="s">
        <v>141</v>
      </c>
      <c r="D114" s="24">
        <v>20934.5</v>
      </c>
    </row>
    <row r="115" spans="2:4" ht="56.25" hidden="1">
      <c r="B115" s="11" t="s">
        <v>96</v>
      </c>
      <c r="C115" s="16" t="s">
        <v>142</v>
      </c>
      <c r="D115" s="24">
        <v>247</v>
      </c>
    </row>
    <row r="116" spans="2:4" ht="113.25" customHeight="1" hidden="1">
      <c r="B116" s="10" t="s">
        <v>152</v>
      </c>
      <c r="C116" s="16" t="s">
        <v>143</v>
      </c>
      <c r="D116" s="24">
        <v>49832.2</v>
      </c>
    </row>
    <row r="117" spans="2:4" ht="56.25" hidden="1">
      <c r="B117" s="11" t="s">
        <v>214</v>
      </c>
      <c r="C117" s="16" t="s">
        <v>217</v>
      </c>
      <c r="D117" s="24">
        <v>8151.9</v>
      </c>
    </row>
    <row r="119" spans="2:4" ht="118.5" customHeight="1">
      <c r="B119" s="43"/>
      <c r="C119" s="65"/>
      <c r="D119" s="45"/>
    </row>
    <row r="120" spans="2:4" ht="18.75">
      <c r="B120" s="43"/>
      <c r="C120" s="44"/>
      <c r="D120" s="51"/>
    </row>
    <row r="121" spans="2:4" ht="18.75">
      <c r="B121" s="14"/>
      <c r="C121" s="14"/>
      <c r="D121" s="52"/>
    </row>
    <row r="122" spans="2:4" ht="18.75">
      <c r="B122" s="15"/>
      <c r="C122" s="14"/>
      <c r="D122" s="52"/>
    </row>
    <row r="123" spans="2:4" ht="18.75">
      <c r="B123" s="14"/>
      <c r="C123" s="14"/>
      <c r="D123" s="52"/>
    </row>
    <row r="124" spans="2:4" ht="18.75">
      <c r="B124" s="14"/>
      <c r="C124" s="14"/>
      <c r="D124" s="52"/>
    </row>
    <row r="125" ht="12.75">
      <c r="D125" s="53"/>
    </row>
    <row r="126" ht="12.75">
      <c r="D126" s="53"/>
    </row>
    <row r="127" ht="12.75">
      <c r="D127" s="53"/>
    </row>
    <row r="128" ht="12.75">
      <c r="D128" s="53"/>
    </row>
    <row r="129" ht="12.75">
      <c r="D129" s="53"/>
    </row>
    <row r="130" ht="12.75">
      <c r="D130" s="53"/>
    </row>
    <row r="131" ht="12.75">
      <c r="D131" s="53"/>
    </row>
    <row r="132" ht="12.75">
      <c r="D132" s="53"/>
    </row>
    <row r="133" ht="12.75">
      <c r="D133" s="53"/>
    </row>
    <row r="134" ht="12.75">
      <c r="D134" s="53"/>
    </row>
  </sheetData>
  <sheetProtection/>
  <mergeCells count="7">
    <mergeCell ref="B9:D9"/>
    <mergeCell ref="C2:D2"/>
    <mergeCell ref="C3:D3"/>
    <mergeCell ref="C4:D4"/>
    <mergeCell ref="C5:D5"/>
    <mergeCell ref="C6:D6"/>
    <mergeCell ref="B8:D8"/>
  </mergeCells>
  <printOptions/>
  <pageMargins left="0.7874015748031497" right="0.1968503937007874" top="0.1968503937007874" bottom="0.1968503937007874" header="0.5118110236220472" footer="0.5118110236220472"/>
  <pageSetup fitToHeight="6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</cp:lastModifiedBy>
  <cp:lastPrinted>2012-11-15T12:48:06Z</cp:lastPrinted>
  <dcterms:created xsi:type="dcterms:W3CDTF">1996-10-08T23:32:33Z</dcterms:created>
  <dcterms:modified xsi:type="dcterms:W3CDTF">2012-11-15T15:06:37Z</dcterms:modified>
  <cp:category/>
  <cp:version/>
  <cp:contentType/>
  <cp:contentStatus/>
</cp:coreProperties>
</file>