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'!$7:$8</definedName>
  </definedNames>
  <calcPr fullCalcOnLoad="1"/>
</workbook>
</file>

<file path=xl/sharedStrings.xml><?xml version="1.0" encoding="utf-8"?>
<sst xmlns="http://schemas.openxmlformats.org/spreadsheetml/2006/main" count="181" uniqueCount="180">
  <si>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</si>
  <si>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</si>
  <si>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</si>
  <si>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</si>
  <si>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</si>
  <si>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</si>
  <si>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</si>
  <si>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</si>
  <si>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</si>
  <si>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</si>
  <si>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</si>
  <si>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</si>
  <si>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</si>
  <si>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</si>
  <si>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</si>
  <si>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</si>
  <si>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</si>
  <si>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</si>
  <si>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</si>
  <si>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</si>
  <si>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</si>
  <si>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</si>
  <si>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</si>
  <si>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</si>
  <si>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</si>
  <si>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</si>
  <si>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</si>
  <si>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</si>
  <si>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</si>
  <si>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</si>
  <si>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</si>
  <si>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</si>
  <si>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</si>
  <si>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</si>
  <si>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</si>
  <si>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</si>
  <si>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</si>
  <si>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</si>
  <si>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</si>
  <si>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</si>
  <si>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</si>
  <si>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</si>
  <si>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</si>
  <si>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</si>
  <si>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</si>
  <si>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</si>
  <si>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</si>
  <si>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</si>
  <si>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</si>
  <si>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</si>
  <si>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</si>
  <si>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</si>
  <si>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</si>
  <si>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</si>
  <si>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</si>
  <si>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</si>
  <si>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</si>
  <si>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</si>
  <si>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</si>
  <si>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</si>
  <si>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</si>
  <si>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</si>
  <si>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</si>
  <si>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</si>
  <si>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</si>
  <si>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</si>
  <si>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</si>
  <si>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</si>
  <si>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</si>
  <si>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</si>
  <si>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</si>
  <si>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</si>
  <si>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</si>
  <si>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202 03024 04 7206 151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</si>
  <si>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</si>
  <si>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</si>
  <si>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</si>
  <si>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</si>
  <si>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</si>
  <si>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</si>
  <si>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</si>
  <si>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</si>
  <si>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</si>
  <si>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</si>
  <si>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</si>
  <si>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</si>
  <si>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</si>
  <si>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</si>
  <si>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</si>
  <si>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</si>
  <si>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</si>
  <si>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</si>
  <si>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</si>
  <si>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</si>
  <si>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</si>
  <si>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</si>
  <si>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</si>
  <si>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</si>
  <si>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</si>
  <si>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</si>
  <si>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</si>
  <si>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</si>
  <si>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</si>
  <si>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</si>
  <si>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</si>
  <si>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</si>
  <si>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</si>
  <si>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</si>
  <si>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</si>
  <si>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</si>
  <si>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</si>
  <si>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</si>
  <si>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</si>
  <si>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</si>
  <si>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</si>
  <si>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</si>
  <si>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</si>
  <si>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</si>
  <si>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</si>
  <si>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</si>
  <si>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</si>
  <si>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</si>
  <si>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</si>
  <si>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</si>
  <si>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</si>
  <si>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</si>
  <si>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</si>
  <si>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</si>
  <si>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</si>
  <si>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</si>
  <si>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</si>
  <si>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</si>
  <si>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</si>
  <si>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</si>
  <si>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</si>
  <si>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к решению Совета городского округа</t>
  </si>
  <si>
    <t>1 12 01050 01 0000 120</t>
  </si>
  <si>
    <t>Плата за иные виды негативного воздействия на окружающую среду</t>
  </si>
  <si>
    <t xml:space="preserve">116 25010 01 0000 140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</si>
  <si>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</si>
  <si>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</si>
  <si>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</si>
  <si>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</si>
  <si>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</si>
  <si>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</si>
  <si>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</si>
  <si>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</si>
  <si>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</si>
  <si>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</si>
  <si>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</si>
  <si>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</si>
  <si>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</si>
  <si>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</si>
  <si>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</si>
  <si>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</si>
  <si>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</si>
  <si>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</si>
  <si>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</si>
  <si>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</si>
  <si>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</si>
  <si>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</si>
  <si>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</si>
  <si>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</si>
  <si>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</si>
  <si>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</si>
  <si>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</si>
  <si>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НАЛОГИ НА ПРИБЫЛЬ, ДОХОДЫ</t>
  </si>
  <si>
    <t>1 14 00000 00 0000 000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</si>
  <si>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</si>
  <si>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202 03024 04 7251 151</t>
  </si>
  <si>
    <t>116 43000 01 0000 140</t>
  </si>
  <si>
    <t>Приложение № 1</t>
  </si>
  <si>
    <t>Субвенции бюджетам городских округов на модернизацию региональных систем общего образования</t>
  </si>
  <si>
    <t>202 03078 04 0000 151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</si>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</sst>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18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top" wrapText="1"/>
    </xf>
    <xf numFmtId="184" fontId="0" fillId="0" borderId="11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center"/>
    </xf>
    <xf numFmtId="184" fontId="0" fillId="0" borderId="1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4"/>
  <sheetViews>
    <sheetView tabSelected="1" view="pageBreakPreview" zoomScale="90" zoomScaleNormal="85" zoomScaleSheetLayoutView="90" zoomScalePageLayoutView="0" workbookViewId="0" topLeftCell="B1">
      <selection activeCell="C31" sqref="C31"/>
    </sheetView>
  </sheetViews>
  <sheetFormatPr defaultColWidth="9.140625" defaultRowHeight="12.75"/>
  <cols>
    <col min="1" max="1" width="5.7109375" style="1" hidden="1" customWidth="1"/>
    <col min="2" max="2" width="24.421875" style="1" customWidth="1"/>
    <col min="3" max="3" width="49.7109375" style="1" customWidth="1"/>
    <col min="4" max="4" width="20.57421875" style="6" customWidth="1"/>
    <col min="5" max="5" width="13.57421875" style="1" hidden="1" customWidth="1"/>
    <col min="6" max="6" width="0" style="1" hidden="1" customWidth="1"/>
    <col min="7" max="16384" width="9.140625" style="1" customWidth="1"/>
  </cols>
  <sheetData>
    <row r="1" spans="3:4" ht="12.75">
      <c r="C1" s="9"/>
      <c r="D1" s="9" t="s">
        <v>171</v>
      </c>
    </row>
    <row r="2" spans="3:4" ht="12.75">
      <c r="C2" s="59" t="s">
        <v>135</v>
      </c>
      <c r="D2" s="59"/>
    </row>
    <row r="3" spans="3:4" ht="12.75">
      <c r="C3" s="59" t="s">
        <v>144</v>
      </c>
      <c r="D3" s="59"/>
    </row>
    <row r="4" spans="3:4" ht="12.75">
      <c r="C4" s="9"/>
      <c r="D4" s="10"/>
    </row>
    <row r="5" spans="2:4" ht="30.75" customHeight="1">
      <c r="B5" s="57" t="s">
        <v>145</v>
      </c>
      <c r="C5" s="57"/>
      <c r="D5" s="57"/>
    </row>
    <row r="6" spans="2:4" ht="12.75">
      <c r="B6" s="58" t="s">
        <v>146</v>
      </c>
      <c r="C6" s="58"/>
      <c r="D6" s="58"/>
    </row>
    <row r="7" spans="2:4" ht="51">
      <c r="B7" s="11" t="s">
        <v>0</v>
      </c>
      <c r="C7" s="11" t="s">
        <v>1</v>
      </c>
      <c r="D7" s="4" t="s">
        <v>2</v>
      </c>
    </row>
    <row r="8" spans="2:4" s="2" customFormat="1" ht="12.75">
      <c r="B8" s="4">
        <v>1</v>
      </c>
      <c r="C8" s="4">
        <v>2</v>
      </c>
      <c r="D8" s="4">
        <v>3</v>
      </c>
    </row>
    <row r="9" spans="2:4" s="2" customFormat="1" ht="12.75">
      <c r="B9" s="12"/>
      <c r="C9" s="12" t="s">
        <v>3</v>
      </c>
      <c r="D9" s="13">
        <f>SUM(D10+D78)</f>
        <v>1664373.1</v>
      </c>
    </row>
    <row r="10" spans="2:4" s="2" customFormat="1" ht="12.75">
      <c r="B10" s="12" t="s">
        <v>6</v>
      </c>
      <c r="C10" s="14" t="s">
        <v>5</v>
      </c>
      <c r="D10" s="13">
        <f>SUM(D40+D77)</f>
        <v>1140167</v>
      </c>
    </row>
    <row r="11" spans="2:4" s="2" customFormat="1" ht="12.75">
      <c r="B11" s="12" t="s">
        <v>4</v>
      </c>
      <c r="C11" s="14" t="s">
        <v>166</v>
      </c>
      <c r="D11" s="13">
        <f>SUM(D12)</f>
        <v>427295</v>
      </c>
    </row>
    <row r="12" spans="2:4" s="8" customFormat="1" ht="12.75">
      <c r="B12" s="15" t="s">
        <v>7</v>
      </c>
      <c r="C12" s="16" t="s">
        <v>8</v>
      </c>
      <c r="D12" s="17">
        <f>SUM(D13+D14+D15)</f>
        <v>427295</v>
      </c>
    </row>
    <row r="13" spans="2:4" ht="76.5">
      <c r="B13" s="18" t="s">
        <v>9</v>
      </c>
      <c r="C13" s="19" t="s">
        <v>126</v>
      </c>
      <c r="D13" s="20">
        <v>424060</v>
      </c>
    </row>
    <row r="14" spans="2:4" ht="114.75">
      <c r="B14" s="18" t="s">
        <v>10</v>
      </c>
      <c r="C14" s="19" t="s">
        <v>127</v>
      </c>
      <c r="D14" s="20">
        <v>1235</v>
      </c>
    </row>
    <row r="15" spans="2:4" ht="51">
      <c r="B15" s="18" t="s">
        <v>11</v>
      </c>
      <c r="C15" s="21" t="s">
        <v>128</v>
      </c>
      <c r="D15" s="20">
        <v>2000</v>
      </c>
    </row>
    <row r="16" spans="2:4" s="2" customFormat="1" ht="12.75">
      <c r="B16" s="22" t="s">
        <v>12</v>
      </c>
      <c r="C16" s="23" t="s">
        <v>13</v>
      </c>
      <c r="D16" s="13">
        <f>D17+D20+D23+D24+D25</f>
        <v>100670</v>
      </c>
    </row>
    <row r="17" spans="2:4" s="7" customFormat="1" ht="38.25">
      <c r="B17" s="15" t="s">
        <v>152</v>
      </c>
      <c r="C17" s="24" t="s">
        <v>153</v>
      </c>
      <c r="D17" s="17">
        <f>D18+D19</f>
        <v>5545</v>
      </c>
    </row>
    <row r="18" spans="2:4" s="2" customFormat="1" ht="25.5">
      <c r="B18" s="18" t="s">
        <v>147</v>
      </c>
      <c r="C18" s="26" t="s">
        <v>154</v>
      </c>
      <c r="D18" s="20">
        <v>5530</v>
      </c>
    </row>
    <row r="19" spans="2:4" s="2" customFormat="1" ht="38.25">
      <c r="B19" s="18" t="s">
        <v>148</v>
      </c>
      <c r="C19" s="26" t="s">
        <v>155</v>
      </c>
      <c r="D19" s="20">
        <v>15</v>
      </c>
    </row>
    <row r="20" spans="2:4" s="7" customFormat="1" ht="38.25">
      <c r="B20" s="15" t="s">
        <v>151</v>
      </c>
      <c r="C20" s="24" t="s">
        <v>156</v>
      </c>
      <c r="D20" s="17">
        <f>D21+D22</f>
        <v>1525</v>
      </c>
    </row>
    <row r="21" spans="2:4" s="2" customFormat="1" ht="38.25">
      <c r="B21" s="18" t="s">
        <v>149</v>
      </c>
      <c r="C21" s="26" t="s">
        <v>156</v>
      </c>
      <c r="D21" s="20">
        <v>1500</v>
      </c>
    </row>
    <row r="22" spans="2:4" s="2" customFormat="1" ht="51">
      <c r="B22" s="18" t="s">
        <v>150</v>
      </c>
      <c r="C22" s="26" t="s">
        <v>157</v>
      </c>
      <c r="D22" s="20">
        <v>25</v>
      </c>
    </row>
    <row r="23" spans="2:4" s="8" customFormat="1" ht="37.5" customHeight="1">
      <c r="B23" s="27" t="s">
        <v>178</v>
      </c>
      <c r="C23" s="28" t="s">
        <v>179</v>
      </c>
      <c r="D23" s="17">
        <v>1515</v>
      </c>
    </row>
    <row r="24" spans="2:4" s="8" customFormat="1" ht="25.5">
      <c r="B24" s="15" t="s">
        <v>14</v>
      </c>
      <c r="C24" s="16" t="s">
        <v>15</v>
      </c>
      <c r="D24" s="17">
        <v>92060</v>
      </c>
    </row>
    <row r="25" spans="2:4" s="8" customFormat="1" ht="12.75">
      <c r="B25" s="15" t="s">
        <v>158</v>
      </c>
      <c r="C25" s="16" t="s">
        <v>159</v>
      </c>
      <c r="D25" s="17">
        <v>25</v>
      </c>
    </row>
    <row r="26" spans="2:4" s="2" customFormat="1" ht="12.75">
      <c r="B26" s="22" t="s">
        <v>16</v>
      </c>
      <c r="C26" s="23" t="s">
        <v>17</v>
      </c>
      <c r="D26" s="13">
        <f>SUM(D27+D29)</f>
        <v>76930</v>
      </c>
    </row>
    <row r="27" spans="2:4" s="8" customFormat="1" ht="12.75">
      <c r="B27" s="15" t="s">
        <v>20</v>
      </c>
      <c r="C27" s="16" t="s">
        <v>21</v>
      </c>
      <c r="D27" s="17">
        <f>SUM(D28)</f>
        <v>7000</v>
      </c>
    </row>
    <row r="28" spans="2:4" ht="38.25">
      <c r="B28" s="18" t="s">
        <v>18</v>
      </c>
      <c r="C28" s="21" t="s">
        <v>19</v>
      </c>
      <c r="D28" s="20">
        <v>7000</v>
      </c>
    </row>
    <row r="29" spans="2:4" s="8" customFormat="1" ht="12.75">
      <c r="B29" s="15" t="s">
        <v>22</v>
      </c>
      <c r="C29" s="16" t="s">
        <v>23</v>
      </c>
      <c r="D29" s="17">
        <f>SUM(D30:D31)</f>
        <v>69930</v>
      </c>
    </row>
    <row r="30" spans="2:4" ht="76.5">
      <c r="B30" s="18" t="s">
        <v>24</v>
      </c>
      <c r="C30" s="21" t="s">
        <v>25</v>
      </c>
      <c r="D30" s="20">
        <f>950+17</f>
        <v>967</v>
      </c>
    </row>
    <row r="31" spans="2:4" ht="76.5">
      <c r="B31" s="18" t="s">
        <v>26</v>
      </c>
      <c r="C31" s="21" t="s">
        <v>27</v>
      </c>
      <c r="D31" s="20">
        <f>32450+36513</f>
        <v>68963</v>
      </c>
    </row>
    <row r="32" spans="2:4" s="2" customFormat="1" ht="25.5">
      <c r="B32" s="22" t="s">
        <v>68</v>
      </c>
      <c r="C32" s="29" t="s">
        <v>92</v>
      </c>
      <c r="D32" s="13">
        <f>SUM(D33)</f>
        <v>500</v>
      </c>
    </row>
    <row r="33" spans="2:4" ht="25.5">
      <c r="B33" s="18" t="s">
        <v>69</v>
      </c>
      <c r="C33" s="21" t="s">
        <v>91</v>
      </c>
      <c r="D33" s="20">
        <v>500</v>
      </c>
    </row>
    <row r="34" spans="2:4" s="2" customFormat="1" ht="12.75">
      <c r="B34" s="22" t="s">
        <v>28</v>
      </c>
      <c r="C34" s="23" t="s">
        <v>107</v>
      </c>
      <c r="D34" s="13">
        <f>SUM(D35+D37)</f>
        <v>8355</v>
      </c>
    </row>
    <row r="35" spans="2:4" s="8" customFormat="1" ht="38.25">
      <c r="B35" s="15" t="s">
        <v>29</v>
      </c>
      <c r="C35" s="16" t="s">
        <v>30</v>
      </c>
      <c r="D35" s="17">
        <f>D36</f>
        <v>8240</v>
      </c>
    </row>
    <row r="36" spans="2:4" ht="51">
      <c r="B36" s="18" t="s">
        <v>31</v>
      </c>
      <c r="C36" s="21" t="s">
        <v>93</v>
      </c>
      <c r="D36" s="20">
        <v>8240</v>
      </c>
    </row>
    <row r="37" spans="2:4" s="8" customFormat="1" ht="38.25">
      <c r="B37" s="15" t="s">
        <v>32</v>
      </c>
      <c r="C37" s="16" t="s">
        <v>33</v>
      </c>
      <c r="D37" s="17">
        <f>SUM(D38:D39)</f>
        <v>115</v>
      </c>
    </row>
    <row r="38" spans="2:4" ht="25.5">
      <c r="B38" s="18" t="s">
        <v>34</v>
      </c>
      <c r="C38" s="21" t="s">
        <v>35</v>
      </c>
      <c r="D38" s="20">
        <v>90</v>
      </c>
    </row>
    <row r="39" spans="2:4" ht="89.25">
      <c r="B39" s="18" t="s">
        <v>65</v>
      </c>
      <c r="C39" s="19" t="s">
        <v>75</v>
      </c>
      <c r="D39" s="20">
        <v>25</v>
      </c>
    </row>
    <row r="40" spans="2:4" s="2" customFormat="1" ht="12.75">
      <c r="B40" s="30"/>
      <c r="C40" s="29" t="s">
        <v>88</v>
      </c>
      <c r="D40" s="25">
        <f>SUM(D11+D16+D26+D34+D32)</f>
        <v>613750</v>
      </c>
    </row>
    <row r="41" spans="2:4" s="2" customFormat="1" ht="38.25">
      <c r="B41" s="22" t="s">
        <v>36</v>
      </c>
      <c r="C41" s="29" t="s">
        <v>37</v>
      </c>
      <c r="D41" s="13">
        <f>SUM(D42+D46+D48)</f>
        <v>461717</v>
      </c>
    </row>
    <row r="42" spans="2:4" s="8" customFormat="1" ht="89.25">
      <c r="B42" s="15" t="s">
        <v>38</v>
      </c>
      <c r="C42" s="31" t="s">
        <v>94</v>
      </c>
      <c r="D42" s="17">
        <f>SUM(D43:D45)</f>
        <v>450174</v>
      </c>
    </row>
    <row r="43" spans="2:4" ht="76.5">
      <c r="B43" s="18" t="s">
        <v>99</v>
      </c>
      <c r="C43" s="19" t="s">
        <v>104</v>
      </c>
      <c r="D43" s="32">
        <v>383650</v>
      </c>
    </row>
    <row r="44" spans="2:4" ht="76.5">
      <c r="B44" s="18" t="s">
        <v>66</v>
      </c>
      <c r="C44" s="21" t="s">
        <v>95</v>
      </c>
      <c r="D44" s="32">
        <v>1524</v>
      </c>
    </row>
    <row r="45" spans="2:4" ht="39.75" customHeight="1">
      <c r="B45" s="18" t="s">
        <v>174</v>
      </c>
      <c r="C45" s="21" t="s">
        <v>175</v>
      </c>
      <c r="D45" s="20">
        <v>65000</v>
      </c>
    </row>
    <row r="46" spans="2:4" s="8" customFormat="1" ht="25.5">
      <c r="B46" s="15" t="s">
        <v>39</v>
      </c>
      <c r="C46" s="16" t="s">
        <v>40</v>
      </c>
      <c r="D46" s="33">
        <f>SUM(D47)</f>
        <v>1405</v>
      </c>
    </row>
    <row r="47" spans="2:4" ht="51">
      <c r="B47" s="18" t="s">
        <v>41</v>
      </c>
      <c r="C47" s="21" t="s">
        <v>42</v>
      </c>
      <c r="D47" s="34">
        <f>170+507+728</f>
        <v>1405</v>
      </c>
    </row>
    <row r="48" spans="2:4" s="8" customFormat="1" ht="89.25">
      <c r="B48" s="15" t="s">
        <v>162</v>
      </c>
      <c r="C48" s="31" t="s">
        <v>161</v>
      </c>
      <c r="D48" s="33">
        <f>D49+D50</f>
        <v>10138</v>
      </c>
    </row>
    <row r="49" spans="2:4" ht="38.25">
      <c r="B49" s="18" t="s">
        <v>160</v>
      </c>
      <c r="C49" s="21" t="s">
        <v>43</v>
      </c>
      <c r="D49" s="34">
        <v>750</v>
      </c>
    </row>
    <row r="50" spans="2:4" ht="76.5">
      <c r="B50" s="35" t="s">
        <v>70</v>
      </c>
      <c r="C50" s="36" t="s">
        <v>96</v>
      </c>
      <c r="D50" s="34">
        <v>9388</v>
      </c>
    </row>
    <row r="51" spans="2:4" s="2" customFormat="1" ht="25.5">
      <c r="B51" s="22" t="s">
        <v>44</v>
      </c>
      <c r="C51" s="29" t="s">
        <v>45</v>
      </c>
      <c r="D51" s="37">
        <f>D52+D53+D54+D55+D56</f>
        <v>8828</v>
      </c>
    </row>
    <row r="52" spans="2:4" ht="25.5">
      <c r="B52" s="18" t="s">
        <v>108</v>
      </c>
      <c r="C52" s="21" t="s">
        <v>112</v>
      </c>
      <c r="D52" s="34">
        <v>2270</v>
      </c>
    </row>
    <row r="53" spans="2:4" ht="25.5">
      <c r="B53" s="18" t="s">
        <v>109</v>
      </c>
      <c r="C53" s="21" t="s">
        <v>113</v>
      </c>
      <c r="D53" s="34">
        <v>40</v>
      </c>
    </row>
    <row r="54" spans="2:4" ht="25.5">
      <c r="B54" s="18" t="s">
        <v>110</v>
      </c>
      <c r="C54" s="21" t="s">
        <v>114</v>
      </c>
      <c r="D54" s="34">
        <v>2900</v>
      </c>
    </row>
    <row r="55" spans="2:4" ht="25.5">
      <c r="B55" s="18" t="s">
        <v>111</v>
      </c>
      <c r="C55" s="21" t="s">
        <v>115</v>
      </c>
      <c r="D55" s="34">
        <v>3600</v>
      </c>
    </row>
    <row r="56" spans="2:4" ht="25.5">
      <c r="B56" s="38" t="s">
        <v>136</v>
      </c>
      <c r="C56" s="39" t="s">
        <v>137</v>
      </c>
      <c r="D56" s="34">
        <v>18</v>
      </c>
    </row>
    <row r="57" spans="2:4" s="2" customFormat="1" ht="25.5">
      <c r="B57" s="22" t="s">
        <v>46</v>
      </c>
      <c r="C57" s="29" t="s">
        <v>106</v>
      </c>
      <c r="D57" s="37">
        <f>SUM(D58:D58)</f>
        <v>1400</v>
      </c>
    </row>
    <row r="58" spans="2:4" ht="25.5">
      <c r="B58" s="18" t="s">
        <v>100</v>
      </c>
      <c r="C58" s="40" t="s">
        <v>105</v>
      </c>
      <c r="D58" s="34">
        <v>1400</v>
      </c>
    </row>
    <row r="59" spans="2:4" s="2" customFormat="1" ht="25.5">
      <c r="B59" s="22" t="s">
        <v>167</v>
      </c>
      <c r="C59" s="41" t="s">
        <v>87</v>
      </c>
      <c r="D59" s="37">
        <f>SUM(D61+D60)</f>
        <v>45083</v>
      </c>
    </row>
    <row r="60" spans="2:4" ht="76.5">
      <c r="B60" s="42" t="s">
        <v>101</v>
      </c>
      <c r="C60" s="26" t="s">
        <v>129</v>
      </c>
      <c r="D60" s="43">
        <v>42083</v>
      </c>
    </row>
    <row r="61" spans="2:4" ht="51">
      <c r="B61" s="18" t="s">
        <v>67</v>
      </c>
      <c r="C61" s="44" t="s">
        <v>85</v>
      </c>
      <c r="D61" s="34">
        <v>3000</v>
      </c>
    </row>
    <row r="62" spans="2:4" s="2" customFormat="1" ht="12.75">
      <c r="B62" s="22" t="s">
        <v>47</v>
      </c>
      <c r="C62" s="29" t="s">
        <v>48</v>
      </c>
      <c r="D62" s="37">
        <f>D63+D64+D65+D66+D67+D68+D69+D70+D71+D72+D73+D74+D76+D75</f>
        <v>9389</v>
      </c>
    </row>
    <row r="63" spans="2:4" ht="114.75">
      <c r="B63" s="18" t="s">
        <v>49</v>
      </c>
      <c r="C63" s="45" t="s">
        <v>130</v>
      </c>
      <c r="D63" s="34">
        <v>115</v>
      </c>
    </row>
    <row r="64" spans="2:4" ht="51">
      <c r="B64" s="18" t="s">
        <v>89</v>
      </c>
      <c r="C64" s="21" t="s">
        <v>97</v>
      </c>
      <c r="D64" s="34">
        <v>10</v>
      </c>
    </row>
    <row r="65" spans="2:4" ht="63.75">
      <c r="B65" s="18" t="s">
        <v>50</v>
      </c>
      <c r="C65" s="21" t="s">
        <v>51</v>
      </c>
      <c r="D65" s="34">
        <v>600</v>
      </c>
    </row>
    <row r="66" spans="2:4" ht="63.75" customHeight="1">
      <c r="B66" s="18" t="s">
        <v>176</v>
      </c>
      <c r="C66" s="21" t="s">
        <v>177</v>
      </c>
      <c r="D66" s="34">
        <v>172</v>
      </c>
    </row>
    <row r="67" spans="2:4" ht="51">
      <c r="B67" s="18" t="s">
        <v>52</v>
      </c>
      <c r="C67" s="21" t="s">
        <v>53</v>
      </c>
      <c r="D67" s="34">
        <v>308</v>
      </c>
    </row>
    <row r="68" spans="2:4" ht="25.5">
      <c r="B68" s="18" t="s">
        <v>138</v>
      </c>
      <c r="C68" s="19" t="s">
        <v>131</v>
      </c>
      <c r="D68" s="34">
        <v>15</v>
      </c>
    </row>
    <row r="69" spans="2:4" ht="38.25">
      <c r="B69" s="18" t="s">
        <v>54</v>
      </c>
      <c r="C69" s="21" t="s">
        <v>55</v>
      </c>
      <c r="D69" s="34">
        <f>10+10+355</f>
        <v>375</v>
      </c>
    </row>
    <row r="70" spans="2:4" ht="25.5">
      <c r="B70" s="18" t="s">
        <v>57</v>
      </c>
      <c r="C70" s="21" t="s">
        <v>56</v>
      </c>
      <c r="D70" s="34">
        <v>209</v>
      </c>
    </row>
    <row r="71" spans="2:4" ht="51">
      <c r="B71" s="18" t="s">
        <v>58</v>
      </c>
      <c r="C71" s="40" t="s">
        <v>59</v>
      </c>
      <c r="D71" s="34">
        <v>700</v>
      </c>
    </row>
    <row r="72" spans="2:4" ht="51">
      <c r="B72" s="18" t="s">
        <v>140</v>
      </c>
      <c r="C72" s="21" t="s">
        <v>142</v>
      </c>
      <c r="D72" s="34">
        <v>10</v>
      </c>
    </row>
    <row r="73" spans="2:4" ht="25.5">
      <c r="B73" s="18" t="s">
        <v>141</v>
      </c>
      <c r="C73" s="21" t="s">
        <v>143</v>
      </c>
      <c r="D73" s="34">
        <v>70</v>
      </c>
    </row>
    <row r="74" spans="2:4" ht="51">
      <c r="B74" s="18" t="s">
        <v>163</v>
      </c>
      <c r="C74" s="21" t="s">
        <v>164</v>
      </c>
      <c r="D74" s="34">
        <v>50</v>
      </c>
    </row>
    <row r="75" spans="2:4" ht="63.75">
      <c r="B75" s="18" t="s">
        <v>170</v>
      </c>
      <c r="C75" s="21" t="s">
        <v>139</v>
      </c>
      <c r="D75" s="34">
        <v>75</v>
      </c>
    </row>
    <row r="76" spans="2:4" ht="38.25">
      <c r="B76" s="18" t="s">
        <v>60</v>
      </c>
      <c r="C76" s="21" t="s">
        <v>61</v>
      </c>
      <c r="D76" s="34">
        <v>6680</v>
      </c>
    </row>
    <row r="77" spans="2:4" ht="12.75">
      <c r="B77" s="18"/>
      <c r="C77" s="21" t="s">
        <v>64</v>
      </c>
      <c r="D77" s="25">
        <f>SUM(D41+D51+D57+D62+D59)</f>
        <v>526417</v>
      </c>
    </row>
    <row r="78" spans="2:6" s="2" customFormat="1" ht="12.75">
      <c r="B78" s="22" t="s">
        <v>62</v>
      </c>
      <c r="C78" s="29" t="s">
        <v>63</v>
      </c>
      <c r="D78" s="13">
        <f>SUM(D79:D96)</f>
        <v>524206.1</v>
      </c>
      <c r="E78" s="3">
        <f>D78-2500</f>
        <v>521706.1</v>
      </c>
      <c r="F78" s="3">
        <f>E78-D78</f>
        <v>-2500</v>
      </c>
    </row>
    <row r="79" spans="2:4" ht="25.5">
      <c r="B79" s="18" t="s">
        <v>90</v>
      </c>
      <c r="C79" s="26" t="s">
        <v>117</v>
      </c>
      <c r="D79" s="20">
        <v>9000</v>
      </c>
    </row>
    <row r="80" spans="2:4" ht="51">
      <c r="B80" s="46" t="s">
        <v>116</v>
      </c>
      <c r="C80" s="26" t="s">
        <v>98</v>
      </c>
      <c r="D80" s="20">
        <v>685.3</v>
      </c>
    </row>
    <row r="81" spans="2:4" ht="89.25">
      <c r="B81" s="18" t="s">
        <v>76</v>
      </c>
      <c r="C81" s="26" t="s">
        <v>77</v>
      </c>
      <c r="D81" s="20">
        <f>425+2548.9</f>
        <v>2973.9</v>
      </c>
    </row>
    <row r="82" spans="2:4" ht="178.5">
      <c r="B82" s="18" t="s">
        <v>74</v>
      </c>
      <c r="C82" s="19" t="s">
        <v>118</v>
      </c>
      <c r="D82" s="20">
        <v>368206.5</v>
      </c>
    </row>
    <row r="83" spans="2:4" ht="38.25">
      <c r="B83" s="18" t="s">
        <v>73</v>
      </c>
      <c r="C83" s="21" t="s">
        <v>78</v>
      </c>
      <c r="D83" s="20">
        <v>1635.2</v>
      </c>
    </row>
    <row r="84" spans="2:4" ht="38.25">
      <c r="B84" s="18" t="s">
        <v>72</v>
      </c>
      <c r="C84" s="21" t="s">
        <v>79</v>
      </c>
      <c r="D84" s="20">
        <v>441.1</v>
      </c>
    </row>
    <row r="85" spans="2:4" ht="38.25">
      <c r="B85" s="18" t="s">
        <v>80</v>
      </c>
      <c r="C85" s="21" t="s">
        <v>81</v>
      </c>
      <c r="D85" s="20">
        <v>3028.2</v>
      </c>
    </row>
    <row r="86" spans="2:4" ht="89.25">
      <c r="B86" s="47" t="s">
        <v>132</v>
      </c>
      <c r="C86" s="26" t="s">
        <v>119</v>
      </c>
      <c r="D86" s="20">
        <v>29997.7</v>
      </c>
    </row>
    <row r="87" spans="2:4" ht="76.5">
      <c r="B87" s="47" t="s">
        <v>133</v>
      </c>
      <c r="C87" s="26" t="s">
        <v>120</v>
      </c>
      <c r="D87" s="20">
        <v>3348</v>
      </c>
    </row>
    <row r="88" spans="2:4" ht="89.25">
      <c r="B88" s="46" t="s">
        <v>169</v>
      </c>
      <c r="C88" s="26" t="s">
        <v>165</v>
      </c>
      <c r="D88" s="20">
        <v>1641.6</v>
      </c>
    </row>
    <row r="89" spans="2:4" ht="63.75">
      <c r="B89" s="18" t="s">
        <v>102</v>
      </c>
      <c r="C89" s="21" t="s">
        <v>103</v>
      </c>
      <c r="D89" s="20">
        <v>1293.3</v>
      </c>
    </row>
    <row r="90" spans="2:4" ht="25.5">
      <c r="B90" s="47" t="s">
        <v>71</v>
      </c>
      <c r="C90" s="26" t="s">
        <v>121</v>
      </c>
      <c r="D90" s="20">
        <v>1822.8</v>
      </c>
    </row>
    <row r="91" spans="2:4" ht="38.25">
      <c r="B91" s="47" t="s">
        <v>83</v>
      </c>
      <c r="C91" s="26" t="s">
        <v>122</v>
      </c>
      <c r="D91" s="20">
        <v>2595.3</v>
      </c>
    </row>
    <row r="92" spans="2:4" ht="25.5">
      <c r="B92" s="47" t="s">
        <v>84</v>
      </c>
      <c r="C92" s="26" t="s">
        <v>123</v>
      </c>
      <c r="D92" s="20">
        <v>18345.6</v>
      </c>
    </row>
    <row r="93" spans="2:4" ht="76.5">
      <c r="B93" s="47" t="s">
        <v>82</v>
      </c>
      <c r="C93" s="26" t="s">
        <v>124</v>
      </c>
      <c r="D93" s="20">
        <v>20934.5</v>
      </c>
    </row>
    <row r="94" spans="2:4" ht="40.5" customHeight="1">
      <c r="B94" s="48" t="s">
        <v>173</v>
      </c>
      <c r="C94" s="26" t="s">
        <v>172</v>
      </c>
      <c r="D94" s="20">
        <v>8177.9</v>
      </c>
    </row>
    <row r="95" spans="2:4" ht="38.25">
      <c r="B95" s="48" t="s">
        <v>86</v>
      </c>
      <c r="C95" s="26" t="s">
        <v>168</v>
      </c>
      <c r="D95" s="20">
        <v>247</v>
      </c>
    </row>
    <row r="96" spans="2:4" ht="89.25">
      <c r="B96" s="46" t="s">
        <v>134</v>
      </c>
      <c r="C96" s="26" t="s">
        <v>125</v>
      </c>
      <c r="D96" s="20">
        <v>49832.2</v>
      </c>
    </row>
    <row r="99" spans="2:4" ht="12.75">
      <c r="B99" s="49"/>
      <c r="C99" s="50"/>
      <c r="D99" s="51"/>
    </row>
    <row r="100" spans="2:4" ht="12.75">
      <c r="B100" s="49"/>
      <c r="C100" s="52"/>
      <c r="D100" s="53"/>
    </row>
    <row r="101" spans="2:4" ht="12.75">
      <c r="B101" s="54"/>
      <c r="C101" s="54"/>
      <c r="D101" s="55"/>
    </row>
    <row r="102" spans="2:4" ht="12.75">
      <c r="B102" s="56"/>
      <c r="C102" s="54"/>
      <c r="D102" s="55"/>
    </row>
    <row r="103" spans="2:4" ht="12.75">
      <c r="B103" s="54"/>
      <c r="C103" s="54"/>
      <c r="D103" s="55"/>
    </row>
    <row r="104" spans="2:4" ht="12.75">
      <c r="B104" s="54"/>
      <c r="C104" s="54"/>
      <c r="D104" s="5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</sheetData>
  <sheetProtection/>
  <mergeCells count="4">
    <mergeCell ref="B5:D5"/>
    <mergeCell ref="B6:D6"/>
    <mergeCell ref="C2:D2"/>
    <mergeCell ref="C3:D3"/>
  </mergeCells>
  <printOptions/>
  <pageMargins left="0.7874015748031497" right="0.1968503937007874" top="0.1968503937007874" bottom="0.984251968503937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2012-12-18T12:15:09Z</cp:lastPrinted>
  <dcterms:created xsi:type="dcterms:W3CDTF">1996-10-08T23:32:33Z</dcterms:created>
  <dcterms:modified xsi:type="dcterms:W3CDTF">2013-01-31T08:49:26Z</dcterms:modified>
  <cp:category/>
  <cp:version/>
  <cp:contentType/>
  <cp:contentStatus/>
</cp:coreProperties>
</file>