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 " sheetId="1" r:id="rId1"/>
  </sheets>
  <definedNames>
    <definedName name="_xlnm.Print_Titles" localSheetId="0">'утв '!$6:$7</definedName>
  </definedNames>
  <calcPr fullCalcOnLoad="1"/>
</workbook>
</file>

<file path=xl/sharedStrings.xml><?xml version="1.0" encoding="utf-8"?>
<sst xmlns="http://schemas.openxmlformats.org/spreadsheetml/2006/main" count="217" uniqueCount="215">
  <si>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</si>
  <si>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</si>
  <si>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Всего</t>
  </si>
  <si>
    <t>1 01 00000 00 0000 000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</si>
  <si>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</si>
  <si>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</si>
  <si>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</si>
  <si>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</si>
  <si>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</si>
  <si>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</si>
  <si>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</si>
  <si>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</si>
  <si>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</si>
  <si>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</si>
  <si>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</si>
  <si>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</si>
  <si>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</si>
  <si>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</si>
  <si>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</si>
  <si>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</si>
  <si>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</si>
  <si>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</si>
  <si>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</si>
  <si>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</si>
  <si>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</si>
  <si>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</si>
  <si>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</si>
  <si>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</si>
  <si>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</si>
  <si>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</si>
  <si>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</si>
  <si>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</si>
  <si>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</si>
  <si>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</si>
  <si>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</si>
  <si>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</si>
  <si>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</si>
  <si>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</si>
  <si>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</si>
  <si>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</si>
  <si>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</si>
  <si>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</si>
  <si>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</si>
  <si>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</si>
  <si>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</si>
  <si>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1 13 00000 00 0000 000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</si>
  <si>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</si>
  <si>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</si>
  <si>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</si>
  <si>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</si>
  <si>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</si>
  <si>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</si>
  <si>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</si>
  <si>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</si>
  <si>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</si>
  <si>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</si>
  <si>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</si>
  <si>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</si>
  <si>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</si>
  <si>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</si>
  <si>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</si>
  <si>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</si>
  <si>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</si>
  <si>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Итого неналоговых доходов</t>
  </si>
  <si>
    <t>108 07173 01 0000 110</t>
  </si>
  <si>
    <t>111 05024 04 0000 120</t>
  </si>
  <si>
    <t>114 00000 00 0000 000</t>
  </si>
  <si>
    <t>114 06012 04 0000 430</t>
  </si>
  <si>
    <t>1 07 00000 00 0000 000</t>
  </si>
  <si>
    <t>107 01020 01 0000 110</t>
  </si>
  <si>
    <t>111 09044 04 0000 120</t>
  </si>
  <si>
    <t>202 03027 04 7221 151</t>
  </si>
  <si>
    <t>202 03024 04 7210 151</t>
  </si>
  <si>
    <t>202 03024 04 7208 151</t>
  </si>
  <si>
    <t>202 03024 04 7206 151</t>
  </si>
  <si>
    <t>202 03024 04 7204 151</t>
  </si>
  <si>
    <t>202 03024 04 7203 151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</si>
  <si>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</si>
  <si>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</si>
  <si>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</si>
  <si>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Субвенции бюджетам городских округов на социальную поддержку  детей-сирот и детей, оставшихся без попечения родителей, в государственных учреждениях образования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</si>
  <si>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</si>
  <si>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</si>
  <si>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</si>
  <si>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</si>
  <si>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</si>
  <si>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</si>
  <si>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202 03029 04 0000 151</t>
  </si>
  <si>
    <t>202 03027 04 7222 151</t>
  </si>
  <si>
    <t>202 03027 04 7223 151</t>
  </si>
  <si>
    <t>Субвенции бюджетам городских округов на  социальную поддержку детей-сирот по выплате вознаграждения, причитающегося патронатному воспитателю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</si>
  <si>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</si>
  <si>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202 04025 04 0000 151</t>
  </si>
  <si>
    <t>Доходы от продажи  материальных и нематериальных активов</t>
  </si>
  <si>
    <t>Итого налоговых доходов</t>
  </si>
  <si>
    <t>116 03030 01 0000 140</t>
  </si>
  <si>
    <t>202 02999 04 7101 151</t>
  </si>
  <si>
    <t>Налог на добычу общераспространенных полезных ископаемых</t>
  </si>
  <si>
    <t xml:space="preserve">Налоги, сборы и регулярные платежи за пользование природными ресурсами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</si>
  <si>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</si>
  <si>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</si>
  <si>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</si>
  <si>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</si>
  <si>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</si>
  <si>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</si>
  <si>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1 11 05012 04 0000 120</t>
  </si>
  <si>
    <t>1 13 01994 04 0000 130</t>
  </si>
  <si>
    <t>1 14 02043 04 0000 410</t>
  </si>
  <si>
    <t>202 02145 04 0000 151</t>
  </si>
  <si>
    <t>Субсидии бюджетам городских округов на модернизацию региональных систем общего образования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</si>
  <si>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</si>
  <si>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</si>
  <si>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</si>
  <si>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 бюджетов городских округов</t>
  </si>
  <si>
    <t>Доходы от оказания платных услуг (работ) и компенсации затрат государства</t>
  </si>
  <si>
    <t>Государственная пошлина</t>
  </si>
  <si>
    <t>Прочие  неналоговые доходы бюджетов городских округов</t>
  </si>
  <si>
    <t>117 05040 04 0000 180</t>
  </si>
  <si>
    <t>117 00000 00 0000 000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</si>
  <si>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</si>
  <si>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</si>
  <si>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</si>
  <si>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</si>
  <si>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</si>
  <si>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</si>
  <si>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</si>
  <si>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</si>
  <si>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202 03020 04 0000 151</t>
  </si>
  <si>
    <t>Прочие субсидии бюджетам городских округов на софинансирование расходных обязательств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</si>
  <si>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 общего образования в 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</si>
  <si>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 выполнение передаваемых полномочий субьектов Российской Федерации по организации и обеспечению отдыха а и оздоровление детей (за исключением организации отдыха детей в каникулярное время), за счет средств бюджета Республики Башкортостан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</si>
  <si>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</si>
  <si>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Субвенции бюджетам городских округов на содержание ребёнка в приемной семье</t>
  </si>
  <si>
    <t>Субвенции бюджетам городских округов на выплату вознаграждения причитающегося  приемному родителю</t>
  </si>
  <si>
    <t>Субвенции бюджетам городских округов  на содержание ребенка в  семье опекуна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</si>
  <si>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</si>
  <si>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</si>
  <si>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</si>
  <si>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</si>
  <si>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</si>
  <si>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</si>
  <si>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</si>
  <si>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о недрах</t>
  </si>
  <si>
    <t>202 03024 04 7231 151</t>
  </si>
  <si>
    <t>202 03024 04 7232 151</t>
  </si>
  <si>
    <t>202 04999 04 7314 151</t>
  </si>
  <si>
    <t>к решению Совета городского округа</t>
  </si>
  <si>
    <t>202 02999 04 7103 151</t>
  </si>
  <si>
    <t>Прочие субсидии бюджетам городских округов на финансирование республиканской целевой программы "Развитие автомобильных дорог Республики Башкортостан (2010-2015 годы)"</t>
  </si>
  <si>
    <t>202 02077 04 0000 151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</si>
  <si>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</si>
  <si>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202 03021 04 0000 151</t>
  </si>
  <si>
    <t>Субвенции бюджетам городских округов на ежемесячное денежное вознаграждение за классное руководство</t>
  </si>
  <si>
    <t>202 02999 04 7112 151</t>
  </si>
  <si>
    <t>Субсидии на реализацию республиканской целевой программы "Модернизация систем наружного освещения населенных пунктов Республики Башкортостан" на 2011-2015 годы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</si>
  <si>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</si>
  <si>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</si>
  <si>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1 12 01050 01 0000 120</t>
  </si>
  <si>
    <t>Плата за иные виды негативного воздействия на окружающую среду</t>
  </si>
  <si>
    <t>202 02051 04 0000 151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</si>
  <si>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</si>
  <si>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 на финансирование комплексной программы Республики Башкортостан "Энергосбережение и повышение энергетической эффективности на 2010-2014 годы"</t>
  </si>
  <si>
    <t>202 02999 04 7111 151</t>
  </si>
  <si>
    <t>202 02999 04 7115 151</t>
  </si>
  <si>
    <t>Прочие субсидии бюджетам городских округов на софинансирование комплексных программ развития систем коммунальной инфраструктуры</t>
  </si>
  <si>
    <t>Прочие субсидии бюджетам городских округов на премирование победителей республиканского конкурса "Самое благоустроенное городское (сельское) поселение Республики Башкортостан"</t>
  </si>
  <si>
    <t>202 02999 04 7114 151</t>
  </si>
  <si>
    <t xml:space="preserve">116 25010 01 0000 140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</si>
  <si>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</si>
  <si>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203 02999 04 7105 151</t>
  </si>
  <si>
    <t>Субсидии на софинансирование расходов по подготовке объектов жилищно-коммунального хозяйства к работе осенне-зимний период</t>
  </si>
  <si>
    <t>116 30013 01 0000 140</t>
  </si>
  <si>
    <t>116 30030 01 0000 140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</si>
  <si>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</si>
  <si>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</si>
  <si>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202 02999 04 7116 151</t>
  </si>
  <si>
    <t>Адресная программа Республики Башкортостан на перод 2011-2015 годов по замене и модернизации лифтов, отработавших нормативный срок службы</t>
  </si>
  <si>
    <t>202 02008 04 0000 151</t>
  </si>
  <si>
    <t>Субсидии бюджетам городских округов на обеспечение жильем молодых семей</t>
  </si>
  <si>
    <t>город Салават Республики Башкортостан</t>
  </si>
  <si>
    <t>(тыс. рублей)</t>
  </si>
  <si>
    <t>105 01011 01 0000 110</t>
  </si>
  <si>
    <t>105 01012 01 0000 110</t>
  </si>
  <si>
    <t>105 01021 01 0000 110</t>
  </si>
  <si>
    <t>105 01022 01 0000 110</t>
  </si>
  <si>
    <t>105 01020 01 0000 110</t>
  </si>
  <si>
    <t>105 01010 01 0000 110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</si>
  <si>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</si>
  <si>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</si>
  <si>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</si>
  <si>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</si>
  <si>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</si>
  <si>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105 03000 01 0000 110</t>
  </si>
  <si>
    <t>Единый сельскохозяйственный налог</t>
  </si>
  <si>
    <t>111 09034 04 0000 120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</si>
  <si>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</si>
  <si>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111 09000 04 0000 120</t>
  </si>
  <si>
    <t>116 33040 04 0000 140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</si>
  <si>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</si>
  <si>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Субвенции бюджетам городских округов на пополнение фондов школьных библиотек</t>
  </si>
  <si>
    <t>Субвенции бюджетам городских округов на  выполнение передаваемых полномочий субьектов Российской Федерации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</si>
  <si>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Сумма 2015г.</t>
  </si>
  <si>
    <t>Сумма 2014г.</t>
  </si>
  <si>
    <t>НАЛОГИ НА ПРИБЫЛЬ, ДОХОДЫ</t>
  </si>
  <si>
    <t>Межбюджетные трансферты передаваемые бюджетам городских округов на комплектование книжных фондов библиотек муниципальных образований</t>
  </si>
  <si>
    <t>Поступления доходов в бюджет городского округа город Салават Республики Башкортостан на плановый период  2014-2015 годов</t>
  </si>
  <si>
    <t>202 03024 04 7251 151</t>
  </si>
  <si>
    <t>116 43000 01 0000 140</t>
  </si>
  <si>
    <t>Приложение № 2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</si>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</sst>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43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8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84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184" fontId="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18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184" fontId="8" fillId="0" borderId="10" xfId="0" applyNumberFormat="1" applyFont="1" applyBorder="1" applyAlignment="1">
      <alignment horizontal="right" vertical="center" wrapText="1"/>
    </xf>
    <xf numFmtId="184" fontId="7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4" fontId="0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0"/>
  <sheetViews>
    <sheetView tabSelected="1" view="pageBreakPreview" zoomScale="90" zoomScaleNormal="85" zoomScaleSheetLayoutView="90" zoomScalePageLayoutView="0" workbookViewId="0" topLeftCell="B107">
      <selection activeCell="C65" sqref="C65"/>
    </sheetView>
  </sheetViews>
  <sheetFormatPr defaultColWidth="9.140625" defaultRowHeight="12.75"/>
  <cols>
    <col min="1" max="1" width="5.7109375" style="1" hidden="1" customWidth="1"/>
    <col min="2" max="2" width="22.8515625" style="1" customWidth="1"/>
    <col min="3" max="3" width="44.421875" style="1" customWidth="1"/>
    <col min="4" max="4" width="12.8515625" style="1" customWidth="1"/>
    <col min="5" max="5" width="12.8515625" style="6" customWidth="1"/>
    <col min="6" max="6" width="13.57421875" style="1" hidden="1" customWidth="1"/>
    <col min="7" max="7" width="0" style="1" hidden="1" customWidth="1"/>
    <col min="8" max="16384" width="9.140625" style="1" customWidth="1"/>
  </cols>
  <sheetData>
    <row r="1" spans="3:5" ht="12.75">
      <c r="C1" s="9"/>
      <c r="D1" s="9"/>
      <c r="E1" s="10" t="s">
        <v>208</v>
      </c>
    </row>
    <row r="2" spans="3:5" ht="12.75">
      <c r="C2" s="54" t="s">
        <v>146</v>
      </c>
      <c r="D2" s="54"/>
      <c r="E2" s="54"/>
    </row>
    <row r="3" spans="3:5" ht="12.75">
      <c r="C3" s="54" t="s">
        <v>179</v>
      </c>
      <c r="D3" s="54"/>
      <c r="E3" s="54"/>
    </row>
    <row r="4" spans="2:5" ht="45" customHeight="1">
      <c r="B4" s="52" t="s">
        <v>205</v>
      </c>
      <c r="C4" s="52"/>
      <c r="D4" s="52"/>
      <c r="E4" s="52"/>
    </row>
    <row r="5" spans="2:5" ht="12.75">
      <c r="B5" s="53" t="s">
        <v>180</v>
      </c>
      <c r="C5" s="53"/>
      <c r="D5" s="53"/>
      <c r="E5" s="53"/>
    </row>
    <row r="6" spans="2:5" ht="58.5" customHeight="1">
      <c r="B6" s="11" t="s">
        <v>0</v>
      </c>
      <c r="C6" s="11" t="s">
        <v>1</v>
      </c>
      <c r="D6" s="11" t="s">
        <v>202</v>
      </c>
      <c r="E6" s="11" t="s">
        <v>201</v>
      </c>
    </row>
    <row r="7" spans="2:5" s="2" customFormat="1" ht="12.75">
      <c r="B7" s="4">
        <v>1</v>
      </c>
      <c r="C7" s="4">
        <v>2</v>
      </c>
      <c r="D7" s="4">
        <v>3</v>
      </c>
      <c r="E7" s="4">
        <v>3</v>
      </c>
    </row>
    <row r="8" spans="2:5" s="2" customFormat="1" ht="12.75">
      <c r="B8" s="12"/>
      <c r="C8" s="12" t="s">
        <v>2</v>
      </c>
      <c r="D8" s="13">
        <f>SUM(D9+D79)</f>
        <v>1728834.0999999999</v>
      </c>
      <c r="E8" s="13">
        <f>SUM(E9+E79)</f>
        <v>1852398.32</v>
      </c>
    </row>
    <row r="9" spans="2:5" s="2" customFormat="1" ht="12.75">
      <c r="B9" s="12" t="s">
        <v>5</v>
      </c>
      <c r="C9" s="14" t="s">
        <v>4</v>
      </c>
      <c r="D9" s="13">
        <f>SUM(D39+D78)</f>
        <v>1163797.4</v>
      </c>
      <c r="E9" s="13">
        <f>SUM(E39+E78)</f>
        <v>1250266.32</v>
      </c>
    </row>
    <row r="10" spans="2:5" s="2" customFormat="1" ht="12.75">
      <c r="B10" s="12" t="s">
        <v>3</v>
      </c>
      <c r="C10" s="14" t="s">
        <v>203</v>
      </c>
      <c r="D10" s="13">
        <f>SUM(D11)</f>
        <v>473235</v>
      </c>
      <c r="E10" s="13">
        <f>SUM(E11)</f>
        <v>569035</v>
      </c>
    </row>
    <row r="11" spans="2:5" s="8" customFormat="1" ht="12.75">
      <c r="B11" s="15" t="s">
        <v>6</v>
      </c>
      <c r="C11" s="40" t="s">
        <v>7</v>
      </c>
      <c r="D11" s="16">
        <f>SUM(D12+D13+D14)</f>
        <v>473235</v>
      </c>
      <c r="E11" s="16">
        <f>SUM(E12+E13+E14)</f>
        <v>569035</v>
      </c>
    </row>
    <row r="12" spans="2:5" ht="76.5">
      <c r="B12" s="17" t="s">
        <v>8</v>
      </c>
      <c r="C12" s="41" t="s">
        <v>137</v>
      </c>
      <c r="D12" s="18">
        <v>470000</v>
      </c>
      <c r="E12" s="18">
        <f>517000+48800</f>
        <v>565800</v>
      </c>
    </row>
    <row r="13" spans="2:5" ht="114.75">
      <c r="B13" s="17" t="s">
        <v>9</v>
      </c>
      <c r="C13" s="41" t="s">
        <v>138</v>
      </c>
      <c r="D13" s="18">
        <v>1235</v>
      </c>
      <c r="E13" s="18">
        <v>1235</v>
      </c>
    </row>
    <row r="14" spans="2:5" ht="57.75" customHeight="1">
      <c r="B14" s="17" t="s">
        <v>10</v>
      </c>
      <c r="C14" s="42" t="s">
        <v>139</v>
      </c>
      <c r="D14" s="18">
        <v>2000</v>
      </c>
      <c r="E14" s="18">
        <v>2000</v>
      </c>
    </row>
    <row r="15" spans="2:5" s="2" customFormat="1" ht="12.75">
      <c r="B15" s="19" t="s">
        <v>11</v>
      </c>
      <c r="C15" s="19" t="s">
        <v>12</v>
      </c>
      <c r="D15" s="13">
        <f>D16+D19+D22+D23+D24</f>
        <v>88905</v>
      </c>
      <c r="E15" s="13">
        <f>E16+E19+E22+E23+E24</f>
        <v>84145</v>
      </c>
    </row>
    <row r="16" spans="2:5" s="7" customFormat="1" ht="38.25">
      <c r="B16" s="15" t="s">
        <v>186</v>
      </c>
      <c r="C16" s="15" t="s">
        <v>187</v>
      </c>
      <c r="D16" s="20">
        <f>D17+D18</f>
        <v>5550</v>
      </c>
      <c r="E16" s="20">
        <f>E17+E18</f>
        <v>5600</v>
      </c>
    </row>
    <row r="17" spans="2:5" s="2" customFormat="1" ht="38.25">
      <c r="B17" s="17" t="s">
        <v>181</v>
      </c>
      <c r="C17" s="17" t="s">
        <v>188</v>
      </c>
      <c r="D17" s="18">
        <v>5550</v>
      </c>
      <c r="E17" s="18">
        <v>5600</v>
      </c>
    </row>
    <row r="18" spans="2:5" s="2" customFormat="1" ht="51">
      <c r="B18" s="17" t="s">
        <v>182</v>
      </c>
      <c r="C18" s="17" t="s">
        <v>189</v>
      </c>
      <c r="D18" s="18">
        <v>0</v>
      </c>
      <c r="E18" s="18">
        <v>0</v>
      </c>
    </row>
    <row r="19" spans="2:5" s="7" customFormat="1" ht="51">
      <c r="B19" s="15" t="s">
        <v>185</v>
      </c>
      <c r="C19" s="15" t="s">
        <v>190</v>
      </c>
      <c r="D19" s="16">
        <f>D20+D21</f>
        <v>1520</v>
      </c>
      <c r="E19" s="16">
        <f>E20+E21</f>
        <v>1515</v>
      </c>
    </row>
    <row r="20" spans="2:5" s="2" customFormat="1" ht="51">
      <c r="B20" s="17" t="s">
        <v>183</v>
      </c>
      <c r="C20" s="17" t="s">
        <v>190</v>
      </c>
      <c r="D20" s="18">
        <v>1500</v>
      </c>
      <c r="E20" s="18">
        <v>1500</v>
      </c>
    </row>
    <row r="21" spans="2:5" s="2" customFormat="1" ht="63.75">
      <c r="B21" s="17" t="s">
        <v>184</v>
      </c>
      <c r="C21" s="17" t="s">
        <v>191</v>
      </c>
      <c r="D21" s="18">
        <v>20</v>
      </c>
      <c r="E21" s="18">
        <v>15</v>
      </c>
    </row>
    <row r="22" spans="2:5" s="8" customFormat="1" ht="38.25" customHeight="1">
      <c r="B22" s="21" t="s">
        <v>209</v>
      </c>
      <c r="C22" s="43" t="s">
        <v>210</v>
      </c>
      <c r="D22" s="16">
        <v>1810</v>
      </c>
      <c r="E22" s="16">
        <v>2005</v>
      </c>
    </row>
    <row r="23" spans="2:5" s="8" customFormat="1" ht="25.5">
      <c r="B23" s="15" t="s">
        <v>13</v>
      </c>
      <c r="C23" s="40" t="s">
        <v>14</v>
      </c>
      <c r="D23" s="16">
        <v>80000</v>
      </c>
      <c r="E23" s="16">
        <v>75000</v>
      </c>
    </row>
    <row r="24" spans="2:5" s="8" customFormat="1" ht="12.75">
      <c r="B24" s="15" t="s">
        <v>192</v>
      </c>
      <c r="C24" s="40" t="s">
        <v>193</v>
      </c>
      <c r="D24" s="16">
        <v>25</v>
      </c>
      <c r="E24" s="16">
        <v>25</v>
      </c>
    </row>
    <row r="25" spans="2:5" s="2" customFormat="1" ht="12.75">
      <c r="B25" s="19" t="s">
        <v>15</v>
      </c>
      <c r="C25" s="19" t="s">
        <v>16</v>
      </c>
      <c r="D25" s="13">
        <f>SUM(D26+D28)</f>
        <v>80245</v>
      </c>
      <c r="E25" s="13">
        <f>SUM(E26+E28)</f>
        <v>80536</v>
      </c>
    </row>
    <row r="26" spans="2:5" s="8" customFormat="1" ht="18.75" customHeight="1">
      <c r="B26" s="15" t="s">
        <v>19</v>
      </c>
      <c r="C26" s="40" t="s">
        <v>20</v>
      </c>
      <c r="D26" s="16">
        <f>SUM(D27)</f>
        <v>10285</v>
      </c>
      <c r="E26" s="16">
        <f>SUM(E27)</f>
        <v>10556</v>
      </c>
    </row>
    <row r="27" spans="2:5" ht="58.5" customHeight="1">
      <c r="B27" s="17" t="s">
        <v>17</v>
      </c>
      <c r="C27" s="42" t="s">
        <v>18</v>
      </c>
      <c r="D27" s="18">
        <v>10285</v>
      </c>
      <c r="E27" s="18">
        <v>10556</v>
      </c>
    </row>
    <row r="28" spans="2:5" s="8" customFormat="1" ht="12.75">
      <c r="B28" s="15" t="s">
        <v>21</v>
      </c>
      <c r="C28" s="40" t="s">
        <v>22</v>
      </c>
      <c r="D28" s="16">
        <f>SUM(D29:D30)</f>
        <v>69960</v>
      </c>
      <c r="E28" s="16">
        <f>SUM(E29:E30)</f>
        <v>69980</v>
      </c>
    </row>
    <row r="29" spans="2:5" ht="76.5">
      <c r="B29" s="17" t="s">
        <v>23</v>
      </c>
      <c r="C29" s="42" t="s">
        <v>24</v>
      </c>
      <c r="D29" s="18">
        <f>980+17</f>
        <v>997</v>
      </c>
      <c r="E29" s="18">
        <v>1017</v>
      </c>
    </row>
    <row r="30" spans="2:5" ht="76.5">
      <c r="B30" s="17" t="s">
        <v>25</v>
      </c>
      <c r="C30" s="42" t="s">
        <v>26</v>
      </c>
      <c r="D30" s="18">
        <f>36513+32450</f>
        <v>68963</v>
      </c>
      <c r="E30" s="18">
        <f>36513+32450</f>
        <v>68963</v>
      </c>
    </row>
    <row r="31" spans="2:5" s="2" customFormat="1" ht="25.5">
      <c r="B31" s="19" t="s">
        <v>68</v>
      </c>
      <c r="C31" s="44" t="s">
        <v>98</v>
      </c>
      <c r="D31" s="13">
        <f>SUM(D32)</f>
        <v>500</v>
      </c>
      <c r="E31" s="13">
        <f>SUM(E32)</f>
        <v>500</v>
      </c>
    </row>
    <row r="32" spans="2:5" ht="25.5">
      <c r="B32" s="17" t="s">
        <v>69</v>
      </c>
      <c r="C32" s="42" t="s">
        <v>97</v>
      </c>
      <c r="D32" s="18">
        <v>500</v>
      </c>
      <c r="E32" s="18">
        <v>500</v>
      </c>
    </row>
    <row r="33" spans="2:5" s="2" customFormat="1" ht="12.75">
      <c r="B33" s="19" t="s">
        <v>27</v>
      </c>
      <c r="C33" s="19" t="s">
        <v>115</v>
      </c>
      <c r="D33" s="13">
        <f>SUM(D34+D36)</f>
        <v>8450</v>
      </c>
      <c r="E33" s="13">
        <f>SUM(E34+E36)</f>
        <v>8685</v>
      </c>
    </row>
    <row r="34" spans="2:5" s="8" customFormat="1" ht="38.25" customHeight="1">
      <c r="B34" s="15" t="s">
        <v>28</v>
      </c>
      <c r="C34" s="40" t="s">
        <v>29</v>
      </c>
      <c r="D34" s="16">
        <f>D35</f>
        <v>8300</v>
      </c>
      <c r="E34" s="16">
        <f>E35</f>
        <v>8500</v>
      </c>
    </row>
    <row r="35" spans="2:5" ht="58.5" customHeight="1">
      <c r="B35" s="17" t="s">
        <v>30</v>
      </c>
      <c r="C35" s="42" t="s">
        <v>99</v>
      </c>
      <c r="D35" s="18">
        <v>8300</v>
      </c>
      <c r="E35" s="18">
        <v>8500</v>
      </c>
    </row>
    <row r="36" spans="2:5" s="8" customFormat="1" ht="51">
      <c r="B36" s="15" t="s">
        <v>31</v>
      </c>
      <c r="C36" s="40" t="s">
        <v>32</v>
      </c>
      <c r="D36" s="16">
        <f>SUM(D37:D38)</f>
        <v>150</v>
      </c>
      <c r="E36" s="16">
        <f>SUM(E37:E38)</f>
        <v>185</v>
      </c>
    </row>
    <row r="37" spans="2:5" ht="38.25">
      <c r="B37" s="17" t="s">
        <v>33</v>
      </c>
      <c r="C37" s="42" t="s">
        <v>34</v>
      </c>
      <c r="D37" s="18">
        <v>120</v>
      </c>
      <c r="E37" s="18">
        <v>150</v>
      </c>
    </row>
    <row r="38" spans="2:5" ht="89.25">
      <c r="B38" s="17" t="s">
        <v>64</v>
      </c>
      <c r="C38" s="41" t="s">
        <v>77</v>
      </c>
      <c r="D38" s="18">
        <v>30</v>
      </c>
      <c r="E38" s="18">
        <v>35</v>
      </c>
    </row>
    <row r="39" spans="2:5" s="2" customFormat="1" ht="12.75">
      <c r="B39" s="22"/>
      <c r="C39" s="44" t="s">
        <v>94</v>
      </c>
      <c r="D39" s="20">
        <f>SUM(D10+D15+D25+D33+D31)</f>
        <v>651335</v>
      </c>
      <c r="E39" s="20">
        <f>SUM(E10+E15+E25+E33+E31)</f>
        <v>742901</v>
      </c>
    </row>
    <row r="40" spans="2:5" s="2" customFormat="1" ht="39" customHeight="1">
      <c r="B40" s="19" t="s">
        <v>35</v>
      </c>
      <c r="C40" s="44" t="s">
        <v>36</v>
      </c>
      <c r="D40" s="13">
        <f>SUM(D41+D45+D47)</f>
        <v>457984.4</v>
      </c>
      <c r="E40" s="13">
        <f>SUM(E41+E45+E47)</f>
        <v>453582.32</v>
      </c>
    </row>
    <row r="41" spans="2:5" s="8" customFormat="1" ht="115.5" customHeight="1">
      <c r="B41" s="15" t="s">
        <v>37</v>
      </c>
      <c r="C41" s="45" t="s">
        <v>100</v>
      </c>
      <c r="D41" s="16">
        <f>SUM(D42:D44)</f>
        <v>448174</v>
      </c>
      <c r="E41" s="16">
        <f>SUM(E42:E44)</f>
        <v>445174</v>
      </c>
    </row>
    <row r="42" spans="2:5" ht="95.25" customHeight="1">
      <c r="B42" s="17" t="s">
        <v>105</v>
      </c>
      <c r="C42" s="41" t="s">
        <v>112</v>
      </c>
      <c r="D42" s="18">
        <v>383650</v>
      </c>
      <c r="E42" s="18">
        <v>383650</v>
      </c>
    </row>
    <row r="43" spans="2:5" ht="89.25">
      <c r="B43" s="17" t="s">
        <v>65</v>
      </c>
      <c r="C43" s="42" t="s">
        <v>101</v>
      </c>
      <c r="D43" s="18">
        <v>1524</v>
      </c>
      <c r="E43" s="18">
        <v>1524</v>
      </c>
    </row>
    <row r="44" spans="2:5" ht="36.75" customHeight="1">
      <c r="B44" s="17" t="s">
        <v>211</v>
      </c>
      <c r="C44" s="55" t="s">
        <v>212</v>
      </c>
      <c r="D44" s="18">
        <v>63000</v>
      </c>
      <c r="E44" s="18">
        <v>60000</v>
      </c>
    </row>
    <row r="45" spans="2:5" s="8" customFormat="1" ht="25.5">
      <c r="B45" s="15" t="s">
        <v>38</v>
      </c>
      <c r="C45" s="40" t="s">
        <v>39</v>
      </c>
      <c r="D45" s="23">
        <f>SUM(D46)</f>
        <v>1500</v>
      </c>
      <c r="E45" s="23">
        <f>SUM(E46)</f>
        <v>1500</v>
      </c>
    </row>
    <row r="46" spans="2:5" ht="63.75">
      <c r="B46" s="17" t="s">
        <v>40</v>
      </c>
      <c r="C46" s="42" t="s">
        <v>41</v>
      </c>
      <c r="D46" s="24">
        <v>1500</v>
      </c>
      <c r="E46" s="24">
        <v>1500</v>
      </c>
    </row>
    <row r="47" spans="2:5" s="8" customFormat="1" ht="89.25">
      <c r="B47" s="15" t="s">
        <v>196</v>
      </c>
      <c r="C47" s="45" t="s">
        <v>195</v>
      </c>
      <c r="D47" s="23">
        <f>D48+D49</f>
        <v>8310.4</v>
      </c>
      <c r="E47" s="23">
        <f>E48+E49</f>
        <v>6908.32</v>
      </c>
    </row>
    <row r="48" spans="2:5" ht="38.25">
      <c r="B48" s="17" t="s">
        <v>194</v>
      </c>
      <c r="C48" s="42" t="s">
        <v>42</v>
      </c>
      <c r="D48" s="24">
        <v>800</v>
      </c>
      <c r="E48" s="24">
        <v>900</v>
      </c>
    </row>
    <row r="49" spans="2:5" ht="89.25">
      <c r="B49" s="25" t="s">
        <v>70</v>
      </c>
      <c r="C49" s="46" t="s">
        <v>102</v>
      </c>
      <c r="D49" s="24">
        <v>7510.4</v>
      </c>
      <c r="E49" s="24">
        <v>6008.32</v>
      </c>
    </row>
    <row r="50" spans="2:5" s="2" customFormat="1" ht="25.5">
      <c r="B50" s="19" t="s">
        <v>43</v>
      </c>
      <c r="C50" s="44" t="s">
        <v>44</v>
      </c>
      <c r="D50" s="26">
        <f>D51+D52+D53+D54+D55</f>
        <v>9074</v>
      </c>
      <c r="E50" s="26">
        <f>E51+E52+E53+E54+E55</f>
        <v>9345</v>
      </c>
    </row>
    <row r="51" spans="2:5" ht="42" customHeight="1">
      <c r="B51" s="17" t="s">
        <v>119</v>
      </c>
      <c r="C51" s="42" t="s">
        <v>123</v>
      </c>
      <c r="D51" s="24">
        <v>2338</v>
      </c>
      <c r="E51" s="24">
        <v>2408</v>
      </c>
    </row>
    <row r="52" spans="2:5" ht="25.5">
      <c r="B52" s="17" t="s">
        <v>120</v>
      </c>
      <c r="C52" s="42" t="s">
        <v>124</v>
      </c>
      <c r="D52" s="24">
        <v>41</v>
      </c>
      <c r="E52" s="24">
        <v>42</v>
      </c>
    </row>
    <row r="53" spans="2:5" ht="25.5">
      <c r="B53" s="17" t="s">
        <v>121</v>
      </c>
      <c r="C53" s="42" t="s">
        <v>125</v>
      </c>
      <c r="D53" s="24">
        <v>5047</v>
      </c>
      <c r="E53" s="24">
        <v>5198</v>
      </c>
    </row>
    <row r="54" spans="2:5" ht="21.75" customHeight="1">
      <c r="B54" s="17" t="s">
        <v>122</v>
      </c>
      <c r="C54" s="42" t="s">
        <v>126</v>
      </c>
      <c r="D54" s="24">
        <v>1648</v>
      </c>
      <c r="E54" s="24">
        <v>1697</v>
      </c>
    </row>
    <row r="55" spans="2:5" ht="37.5" customHeight="1">
      <c r="B55" s="30" t="s">
        <v>157</v>
      </c>
      <c r="C55" s="47" t="s">
        <v>158</v>
      </c>
      <c r="D55" s="24">
        <v>0</v>
      </c>
      <c r="E55" s="24">
        <v>0</v>
      </c>
    </row>
    <row r="56" spans="2:5" s="2" customFormat="1" ht="25.5">
      <c r="B56" s="19" t="s">
        <v>45</v>
      </c>
      <c r="C56" s="44" t="s">
        <v>114</v>
      </c>
      <c r="D56" s="26">
        <f>SUM(D57:D57)</f>
        <v>1600</v>
      </c>
      <c r="E56" s="26">
        <f>SUM(E57:E57)</f>
        <v>1700</v>
      </c>
    </row>
    <row r="57" spans="2:5" ht="38.25">
      <c r="B57" s="17" t="s">
        <v>106</v>
      </c>
      <c r="C57" s="42" t="s">
        <v>113</v>
      </c>
      <c r="D57" s="24">
        <v>1600</v>
      </c>
      <c r="E57" s="24">
        <v>1700</v>
      </c>
    </row>
    <row r="58" spans="2:5" s="2" customFormat="1" ht="25.5">
      <c r="B58" s="19" t="s">
        <v>66</v>
      </c>
      <c r="C58" s="44" t="s">
        <v>93</v>
      </c>
      <c r="D58" s="26">
        <f>SUM(D60+D59)</f>
        <v>36866</v>
      </c>
      <c r="E58" s="26">
        <f>SUM(E60+E59)</f>
        <v>35788</v>
      </c>
    </row>
    <row r="59" spans="2:5" ht="89.25">
      <c r="B59" s="51" t="s">
        <v>107</v>
      </c>
      <c r="C59" s="17" t="s">
        <v>140</v>
      </c>
      <c r="D59" s="24">
        <v>33866</v>
      </c>
      <c r="E59" s="24">
        <v>32788</v>
      </c>
    </row>
    <row r="60" spans="2:5" ht="58.5" customHeight="1">
      <c r="B60" s="17" t="s">
        <v>67</v>
      </c>
      <c r="C60" s="42" t="s">
        <v>91</v>
      </c>
      <c r="D60" s="24">
        <v>3000</v>
      </c>
      <c r="E60" s="24">
        <v>3000</v>
      </c>
    </row>
    <row r="61" spans="2:5" s="2" customFormat="1" ht="12.75">
      <c r="B61" s="19" t="s">
        <v>46</v>
      </c>
      <c r="C61" s="44" t="s">
        <v>47</v>
      </c>
      <c r="D61" s="26">
        <f>D62+D63+D64+D65+D66+D67+D68+D69+D70+D71+D72+D73+D75+D74</f>
        <v>6938</v>
      </c>
      <c r="E61" s="26">
        <f>E62+E63+E64+E65+E66+E67+E68+E69+E70+E71+E72+E73+E75+E74</f>
        <v>6950</v>
      </c>
    </row>
    <row r="62" spans="2:5" ht="127.5">
      <c r="B62" s="17" t="s">
        <v>48</v>
      </c>
      <c r="C62" s="41" t="s">
        <v>141</v>
      </c>
      <c r="D62" s="24">
        <v>115</v>
      </c>
      <c r="E62" s="24">
        <v>115</v>
      </c>
    </row>
    <row r="63" spans="2:5" ht="63.75">
      <c r="B63" s="17" t="s">
        <v>95</v>
      </c>
      <c r="C63" s="42" t="s">
        <v>103</v>
      </c>
      <c r="D63" s="24">
        <v>10</v>
      </c>
      <c r="E63" s="24">
        <v>10</v>
      </c>
    </row>
    <row r="64" spans="2:5" ht="63.75">
      <c r="B64" s="17" t="s">
        <v>49</v>
      </c>
      <c r="C64" s="42" t="s">
        <v>50</v>
      </c>
      <c r="D64" s="24">
        <v>600</v>
      </c>
      <c r="E64" s="24">
        <v>600</v>
      </c>
    </row>
    <row r="65" spans="2:5" ht="68.25" customHeight="1">
      <c r="B65" s="17" t="s">
        <v>213</v>
      </c>
      <c r="C65" s="42" t="s">
        <v>214</v>
      </c>
      <c r="D65" s="24">
        <v>172</v>
      </c>
      <c r="E65" s="24">
        <v>172</v>
      </c>
    </row>
    <row r="66" spans="2:5" ht="63.75">
      <c r="B66" s="17" t="s">
        <v>51</v>
      </c>
      <c r="C66" s="42" t="s">
        <v>52</v>
      </c>
      <c r="D66" s="24">
        <v>330</v>
      </c>
      <c r="E66" s="24">
        <v>330</v>
      </c>
    </row>
    <row r="67" spans="2:5" ht="25.5">
      <c r="B67" s="17" t="s">
        <v>167</v>
      </c>
      <c r="C67" s="41" t="s">
        <v>142</v>
      </c>
      <c r="D67" s="24">
        <v>0</v>
      </c>
      <c r="E67" s="24">
        <v>0</v>
      </c>
    </row>
    <row r="68" spans="2:5" ht="38.25">
      <c r="B68" s="17" t="s">
        <v>53</v>
      </c>
      <c r="C68" s="42" t="s">
        <v>54</v>
      </c>
      <c r="D68" s="24">
        <f>10+355</f>
        <v>365</v>
      </c>
      <c r="E68" s="24">
        <v>365</v>
      </c>
    </row>
    <row r="69" spans="2:5" ht="25.5">
      <c r="B69" s="17" t="s">
        <v>56</v>
      </c>
      <c r="C69" s="42" t="s">
        <v>55</v>
      </c>
      <c r="D69" s="24">
        <v>220</v>
      </c>
      <c r="E69" s="24">
        <v>231</v>
      </c>
    </row>
    <row r="70" spans="2:5" ht="63.75">
      <c r="B70" s="17" t="s">
        <v>57</v>
      </c>
      <c r="C70" s="42" t="s">
        <v>58</v>
      </c>
      <c r="D70" s="24">
        <v>700</v>
      </c>
      <c r="E70" s="24">
        <v>700</v>
      </c>
    </row>
    <row r="71" spans="2:5" ht="63.75">
      <c r="B71" s="17" t="s">
        <v>171</v>
      </c>
      <c r="C71" s="42" t="s">
        <v>173</v>
      </c>
      <c r="D71" s="24">
        <v>10</v>
      </c>
      <c r="E71" s="24">
        <v>10</v>
      </c>
    </row>
    <row r="72" spans="2:5" ht="42" customHeight="1">
      <c r="B72" s="17" t="s">
        <v>172</v>
      </c>
      <c r="C72" s="42" t="s">
        <v>174</v>
      </c>
      <c r="D72" s="24">
        <v>70</v>
      </c>
      <c r="E72" s="24">
        <v>70</v>
      </c>
    </row>
    <row r="73" spans="2:5" ht="63.75">
      <c r="B73" s="17" t="s">
        <v>197</v>
      </c>
      <c r="C73" s="42" t="s">
        <v>198</v>
      </c>
      <c r="D73" s="24">
        <v>0</v>
      </c>
      <c r="E73" s="24">
        <v>0</v>
      </c>
    </row>
    <row r="74" spans="2:5" ht="76.5">
      <c r="B74" s="17" t="s">
        <v>207</v>
      </c>
      <c r="C74" s="42" t="s">
        <v>168</v>
      </c>
      <c r="D74" s="24">
        <v>75</v>
      </c>
      <c r="E74" s="24">
        <v>75</v>
      </c>
    </row>
    <row r="75" spans="2:5" ht="60" customHeight="1">
      <c r="B75" s="17" t="s">
        <v>59</v>
      </c>
      <c r="C75" s="42" t="s">
        <v>60</v>
      </c>
      <c r="D75" s="24">
        <v>4271</v>
      </c>
      <c r="E75" s="24">
        <v>4272</v>
      </c>
    </row>
    <row r="76" spans="2:5" s="2" customFormat="1" ht="58.5" customHeight="1" hidden="1">
      <c r="B76" s="19" t="s">
        <v>118</v>
      </c>
      <c r="C76" s="44" t="s">
        <v>60</v>
      </c>
      <c r="D76" s="27">
        <f>D77</f>
        <v>0</v>
      </c>
      <c r="E76" s="27">
        <f>E77</f>
        <v>0</v>
      </c>
    </row>
    <row r="77" spans="2:5" ht="25.5" hidden="1">
      <c r="B77" s="17" t="s">
        <v>117</v>
      </c>
      <c r="C77" s="48" t="s">
        <v>116</v>
      </c>
      <c r="D77" s="28">
        <v>0</v>
      </c>
      <c r="E77" s="28">
        <v>0</v>
      </c>
    </row>
    <row r="78" spans="2:5" ht="12.75">
      <c r="B78" s="17"/>
      <c r="C78" s="42" t="s">
        <v>63</v>
      </c>
      <c r="D78" s="20">
        <f>SUM(D40+D50+D56+D61+D58+D76)</f>
        <v>512462.4</v>
      </c>
      <c r="E78" s="20">
        <f>SUM(E40+E50+E56+E61+E58+E76)</f>
        <v>507365.32</v>
      </c>
    </row>
    <row r="79" spans="2:7" s="2" customFormat="1" ht="12.75">
      <c r="B79" s="19" t="s">
        <v>61</v>
      </c>
      <c r="C79" s="44" t="s">
        <v>62</v>
      </c>
      <c r="D79" s="13">
        <f>SUM(D80:D113)</f>
        <v>565036.7</v>
      </c>
      <c r="E79" s="13">
        <f>SUM(E80:E113)</f>
        <v>602132</v>
      </c>
      <c r="F79" s="3">
        <f>E79-2500</f>
        <v>599632</v>
      </c>
      <c r="G79" s="3">
        <f>F79-E79</f>
        <v>-2500</v>
      </c>
    </row>
    <row r="80" spans="2:7" s="2" customFormat="1" ht="25.5" hidden="1">
      <c r="B80" s="29" t="s">
        <v>155</v>
      </c>
      <c r="C80" s="42" t="s">
        <v>178</v>
      </c>
      <c r="D80" s="18">
        <v>0</v>
      </c>
      <c r="E80" s="18">
        <v>0</v>
      </c>
      <c r="F80" s="3"/>
      <c r="G80" s="3"/>
    </row>
    <row r="81" spans="2:7" s="2" customFormat="1" ht="51" hidden="1">
      <c r="B81" s="29" t="s">
        <v>177</v>
      </c>
      <c r="C81" s="42" t="s">
        <v>156</v>
      </c>
      <c r="D81" s="18">
        <v>0</v>
      </c>
      <c r="E81" s="18">
        <v>0</v>
      </c>
      <c r="F81" s="3"/>
      <c r="G81" s="3"/>
    </row>
    <row r="82" spans="2:7" s="2" customFormat="1" ht="25.5" hidden="1">
      <c r="B82" s="30" t="s">
        <v>159</v>
      </c>
      <c r="C82" s="47" t="s">
        <v>160</v>
      </c>
      <c r="D82" s="18">
        <v>0</v>
      </c>
      <c r="E82" s="18">
        <v>0</v>
      </c>
      <c r="F82" s="3"/>
      <c r="G82" s="3"/>
    </row>
    <row r="83" spans="2:5" ht="56.25" customHeight="1" hidden="1">
      <c r="B83" s="29" t="s">
        <v>149</v>
      </c>
      <c r="C83" s="17" t="s">
        <v>150</v>
      </c>
      <c r="D83" s="18">
        <v>0</v>
      </c>
      <c r="E83" s="18">
        <v>0</v>
      </c>
    </row>
    <row r="84" spans="2:5" ht="39" customHeight="1" hidden="1">
      <c r="B84" s="29" t="s">
        <v>108</v>
      </c>
      <c r="C84" s="17" t="s">
        <v>109</v>
      </c>
      <c r="D84" s="18">
        <v>0</v>
      </c>
      <c r="E84" s="18">
        <v>0</v>
      </c>
    </row>
    <row r="85" spans="2:5" ht="25.5">
      <c r="B85" s="17" t="s">
        <v>96</v>
      </c>
      <c r="C85" s="17" t="s">
        <v>128</v>
      </c>
      <c r="D85" s="18">
        <v>8000</v>
      </c>
      <c r="E85" s="18">
        <v>8000</v>
      </c>
    </row>
    <row r="86" spans="2:5" ht="51" hidden="1">
      <c r="B86" s="17" t="s">
        <v>147</v>
      </c>
      <c r="C86" s="17" t="s">
        <v>148</v>
      </c>
      <c r="D86" s="18">
        <v>0</v>
      </c>
      <c r="E86" s="18">
        <v>0</v>
      </c>
    </row>
    <row r="87" spans="2:5" ht="38.25" hidden="1">
      <c r="B87" s="17" t="s">
        <v>169</v>
      </c>
      <c r="C87" s="17" t="s">
        <v>170</v>
      </c>
      <c r="D87" s="18">
        <v>0</v>
      </c>
      <c r="E87" s="18">
        <v>0</v>
      </c>
    </row>
    <row r="88" spans="2:5" ht="63.75" hidden="1">
      <c r="B88" s="30" t="s">
        <v>162</v>
      </c>
      <c r="C88" s="47" t="s">
        <v>161</v>
      </c>
      <c r="D88" s="18">
        <v>0</v>
      </c>
      <c r="E88" s="18">
        <v>0</v>
      </c>
    </row>
    <row r="89" spans="2:5" ht="76.5" customHeight="1" hidden="1">
      <c r="B89" s="17" t="s">
        <v>153</v>
      </c>
      <c r="C89" s="17" t="s">
        <v>154</v>
      </c>
      <c r="D89" s="18">
        <v>0</v>
      </c>
      <c r="E89" s="18">
        <v>0</v>
      </c>
    </row>
    <row r="90" spans="2:5" ht="76.5" customHeight="1" hidden="1">
      <c r="B90" s="17" t="s">
        <v>166</v>
      </c>
      <c r="C90" s="47" t="s">
        <v>165</v>
      </c>
      <c r="D90" s="18">
        <v>0</v>
      </c>
      <c r="E90" s="18">
        <v>0</v>
      </c>
    </row>
    <row r="91" spans="2:5" ht="57.75" customHeight="1" hidden="1">
      <c r="B91" s="30" t="s">
        <v>163</v>
      </c>
      <c r="C91" s="47" t="s">
        <v>164</v>
      </c>
      <c r="D91" s="18">
        <v>0</v>
      </c>
      <c r="E91" s="18">
        <v>0</v>
      </c>
    </row>
    <row r="92" spans="2:5" ht="57" customHeight="1" hidden="1">
      <c r="B92" s="30" t="s">
        <v>175</v>
      </c>
      <c r="C92" s="47" t="s">
        <v>176</v>
      </c>
      <c r="D92" s="18">
        <v>0</v>
      </c>
      <c r="E92" s="18">
        <v>0</v>
      </c>
    </row>
    <row r="93" spans="2:5" ht="51">
      <c r="B93" s="31" t="s">
        <v>127</v>
      </c>
      <c r="C93" s="17" t="s">
        <v>104</v>
      </c>
      <c r="D93" s="18">
        <v>687.5</v>
      </c>
      <c r="E93" s="18">
        <v>705.1</v>
      </c>
    </row>
    <row r="94" spans="2:5" ht="38.25" customHeight="1" hidden="1">
      <c r="B94" s="31" t="s">
        <v>151</v>
      </c>
      <c r="C94" s="17" t="s">
        <v>152</v>
      </c>
      <c r="D94" s="18">
        <v>0</v>
      </c>
      <c r="E94" s="18">
        <v>0</v>
      </c>
    </row>
    <row r="95" spans="2:5" ht="102">
      <c r="B95" s="17" t="s">
        <v>78</v>
      </c>
      <c r="C95" s="17" t="s">
        <v>79</v>
      </c>
      <c r="D95" s="18">
        <f>427.9+2680.6</f>
        <v>3108.5</v>
      </c>
      <c r="E95" s="18">
        <f>427.9+2798.8</f>
        <v>3226.7000000000003</v>
      </c>
    </row>
    <row r="96" spans="2:5" ht="204">
      <c r="B96" s="17" t="s">
        <v>76</v>
      </c>
      <c r="C96" s="41" t="s">
        <v>129</v>
      </c>
      <c r="D96" s="18">
        <v>419300.7</v>
      </c>
      <c r="E96" s="18">
        <v>455047.4</v>
      </c>
    </row>
    <row r="97" spans="2:5" ht="51" hidden="1">
      <c r="B97" s="17" t="s">
        <v>75</v>
      </c>
      <c r="C97" s="42" t="s">
        <v>80</v>
      </c>
      <c r="D97" s="18">
        <v>0</v>
      </c>
      <c r="E97" s="18">
        <v>0</v>
      </c>
    </row>
    <row r="98" spans="2:5" ht="51">
      <c r="B98" s="17" t="s">
        <v>74</v>
      </c>
      <c r="C98" s="42" t="s">
        <v>81</v>
      </c>
      <c r="D98" s="18">
        <v>1700.4</v>
      </c>
      <c r="E98" s="18">
        <v>1700.4</v>
      </c>
    </row>
    <row r="99" spans="2:5" ht="61.5" customHeight="1" hidden="1">
      <c r="B99" s="17" t="s">
        <v>73</v>
      </c>
      <c r="C99" s="42" t="s">
        <v>90</v>
      </c>
      <c r="D99" s="18">
        <v>0</v>
      </c>
      <c r="E99" s="18">
        <v>0</v>
      </c>
    </row>
    <row r="100" spans="2:5" ht="63.75" hidden="1">
      <c r="B100" s="17" t="s">
        <v>83</v>
      </c>
      <c r="C100" s="42" t="s">
        <v>84</v>
      </c>
      <c r="D100" s="18">
        <v>0</v>
      </c>
      <c r="E100" s="18">
        <v>0</v>
      </c>
    </row>
    <row r="101" spans="2:5" ht="43.5" customHeight="1">
      <c r="B101" s="17" t="s">
        <v>72</v>
      </c>
      <c r="C101" s="42" t="s">
        <v>82</v>
      </c>
      <c r="D101" s="18">
        <v>458.8</v>
      </c>
      <c r="E101" s="18">
        <v>458.8</v>
      </c>
    </row>
    <row r="102" spans="2:5" ht="40.5" customHeight="1">
      <c r="B102" s="17" t="s">
        <v>85</v>
      </c>
      <c r="C102" s="42" t="s">
        <v>86</v>
      </c>
      <c r="D102" s="18">
        <v>3128.6</v>
      </c>
      <c r="E102" s="18">
        <v>3128.6</v>
      </c>
    </row>
    <row r="103" spans="2:5" ht="102">
      <c r="B103" s="32" t="s">
        <v>143</v>
      </c>
      <c r="C103" s="17" t="s">
        <v>130</v>
      </c>
      <c r="D103" s="18">
        <v>30214.9</v>
      </c>
      <c r="E103" s="18">
        <v>30306.5</v>
      </c>
    </row>
    <row r="104" spans="2:5" ht="76.5">
      <c r="B104" s="32" t="s">
        <v>144</v>
      </c>
      <c r="C104" s="17" t="s">
        <v>131</v>
      </c>
      <c r="D104" s="18">
        <v>3348</v>
      </c>
      <c r="E104" s="18">
        <v>3348</v>
      </c>
    </row>
    <row r="105" spans="2:5" ht="102">
      <c r="B105" s="31" t="s">
        <v>206</v>
      </c>
      <c r="C105" s="17" t="s">
        <v>200</v>
      </c>
      <c r="D105" s="18">
        <v>1641.6</v>
      </c>
      <c r="E105" s="18">
        <v>1641.6</v>
      </c>
    </row>
    <row r="106" spans="2:5" ht="76.5">
      <c r="B106" s="17" t="s">
        <v>110</v>
      </c>
      <c r="C106" s="42" t="s">
        <v>111</v>
      </c>
      <c r="D106" s="18">
        <v>1293.3</v>
      </c>
      <c r="E106" s="18">
        <v>1293.3</v>
      </c>
    </row>
    <row r="107" spans="2:5" ht="25.5">
      <c r="B107" s="32" t="s">
        <v>71</v>
      </c>
      <c r="C107" s="17" t="s">
        <v>132</v>
      </c>
      <c r="D107" s="18">
        <v>823.2</v>
      </c>
      <c r="E107" s="18">
        <v>823.2</v>
      </c>
    </row>
    <row r="108" spans="2:5" ht="40.5" customHeight="1">
      <c r="B108" s="32" t="s">
        <v>88</v>
      </c>
      <c r="C108" s="17" t="s">
        <v>133</v>
      </c>
      <c r="D108" s="18">
        <v>1641.2</v>
      </c>
      <c r="E108" s="18">
        <v>1721.1</v>
      </c>
    </row>
    <row r="109" spans="2:5" ht="25.5">
      <c r="B109" s="32" t="s">
        <v>89</v>
      </c>
      <c r="C109" s="17" t="s">
        <v>134</v>
      </c>
      <c r="D109" s="18">
        <v>18698.4</v>
      </c>
      <c r="E109" s="18">
        <v>18698.4</v>
      </c>
    </row>
    <row r="110" spans="2:5" ht="76.5">
      <c r="B110" s="32" t="s">
        <v>87</v>
      </c>
      <c r="C110" s="17" t="s">
        <v>135</v>
      </c>
      <c r="D110" s="18">
        <v>21820.6</v>
      </c>
      <c r="E110" s="18">
        <v>22861.9</v>
      </c>
    </row>
    <row r="111" spans="2:5" ht="51">
      <c r="B111" s="31" t="s">
        <v>92</v>
      </c>
      <c r="C111" s="17" t="s">
        <v>204</v>
      </c>
      <c r="D111" s="18">
        <v>247</v>
      </c>
      <c r="E111" s="18">
        <v>247</v>
      </c>
    </row>
    <row r="112" spans="2:5" ht="89.25">
      <c r="B112" s="31" t="s">
        <v>145</v>
      </c>
      <c r="C112" s="17" t="s">
        <v>136</v>
      </c>
      <c r="D112" s="18">
        <v>48924</v>
      </c>
      <c r="E112" s="18">
        <v>48924</v>
      </c>
    </row>
    <row r="113" spans="2:5" ht="25.5" hidden="1">
      <c r="B113" s="33"/>
      <c r="C113" s="17" t="s">
        <v>199</v>
      </c>
      <c r="D113" s="18">
        <v>0</v>
      </c>
      <c r="E113" s="18">
        <v>0</v>
      </c>
    </row>
    <row r="115" spans="2:5" ht="118.5" customHeight="1">
      <c r="B115" s="34"/>
      <c r="C115" s="49"/>
      <c r="D115" s="49"/>
      <c r="E115" s="35"/>
    </row>
    <row r="116" spans="2:5" ht="12.75">
      <c r="B116" s="34"/>
      <c r="C116" s="50"/>
      <c r="D116" s="50"/>
      <c r="E116" s="36"/>
    </row>
    <row r="117" spans="2:5" ht="12.75">
      <c r="B117" s="37"/>
      <c r="C117" s="37"/>
      <c r="D117" s="37"/>
      <c r="E117" s="38"/>
    </row>
    <row r="118" spans="2:5" ht="12.75">
      <c r="B118" s="39"/>
      <c r="C118" s="37"/>
      <c r="D118" s="37"/>
      <c r="E118" s="38"/>
    </row>
    <row r="119" spans="2:5" ht="12.75">
      <c r="B119" s="37"/>
      <c r="C119" s="37"/>
      <c r="D119" s="37"/>
      <c r="E119" s="38"/>
    </row>
    <row r="120" spans="2:5" ht="12.75">
      <c r="B120" s="37"/>
      <c r="C120" s="37"/>
      <c r="D120" s="37"/>
      <c r="E120" s="38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</sheetData>
  <sheetProtection/>
  <mergeCells count="4">
    <mergeCell ref="B4:E4"/>
    <mergeCell ref="B5:E5"/>
    <mergeCell ref="C2:E2"/>
    <mergeCell ref="C3:E3"/>
  </mergeCells>
  <printOptions/>
  <pageMargins left="0.8661417322834646" right="0.1968503937007874" top="0.35433070866141736" bottom="0.984251968503937" header="0" footer="0"/>
  <pageSetup fitToHeight="6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2013-01-17T04:52:04Z</cp:lastPrinted>
  <dcterms:created xsi:type="dcterms:W3CDTF">1996-10-08T23:32:33Z</dcterms:created>
  <dcterms:modified xsi:type="dcterms:W3CDTF">2013-01-31T08:51:20Z</dcterms:modified>
  <cp:category/>
  <cp:version/>
  <cp:contentType/>
  <cp:contentStatus/>
</cp:coreProperties>
</file>