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415" windowHeight="5850" activeTab="0"/>
  </bookViews>
  <sheets>
    <sheet name="бюджет 2014г." sheetId="1" r:id="rId1"/>
  </sheets>
  <definedNames>
    <definedName name="_xlnm.Print_Titles" localSheetId="0">'бюджет 2014г.'!$8:$9</definedName>
    <definedName name="_xlnm.Print_Area" localSheetId="0">'бюджет 2014г.'!$A$1:$E$646</definedName>
  </definedNames>
  <calcPr fullCalcOnLoad="1"/>
</workbook>
</file>

<file path=xl/sharedStrings.xml><?xml version="1.0" encoding="utf-8"?>
<sst xmlns="http://schemas.openxmlformats.org/spreadsheetml/2006/main" count="2254" uniqueCount="440">
  <si>
    <t>Социальное обеспечение населения</t>
  </si>
  <si>
    <t>Наименование</t>
  </si>
  <si>
    <t>ВСЕГО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</si>
  <si>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</si>
  <si>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</si>
  <si>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</si>
  <si>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</si>
  <si>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</si>
  <si>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</si>
  <si>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</si>
  <si>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</si>
  <si>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</si>
  <si>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</si>
  <si>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</si>
  <si>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</si>
  <si>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</si>
  <si>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</si>
  <si>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</si>
  <si>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</si>
  <si>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</si>
  <si>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</si>
  <si>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</si>
  <si>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</si>
  <si>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общегосударственные вопросы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</si>
  <si>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</si>
  <si>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</si>
  <si>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</si>
  <si>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</si>
  <si>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</si>
  <si>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</si>
  <si>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</si>
  <si>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</si>
  <si>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</si>
  <si>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</si>
  <si>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</si>
  <si>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</si>
  <si>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</si>
  <si>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</si>
  <si>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</si>
  <si>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</si>
  <si>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</si>
  <si>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</si>
  <si>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</si>
  <si>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</si>
  <si>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</si>
  <si>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</si>
  <si>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</si>
  <si>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</si>
  <si>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</si>
  <si>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</si>
  <si>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Другие вопросы в области жилищно-коммунального хозяйства</t>
  </si>
  <si>
    <t>0505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</si>
  <si>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</si>
  <si>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</si>
  <si>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</si>
  <si>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</si>
  <si>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</si>
  <si>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</si>
  <si>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</si>
  <si>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</si>
  <si>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</si>
  <si>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</si>
  <si>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</si>
  <si>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</si>
  <si>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</si>
  <si>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</si>
  <si>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</si>
  <si>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</si>
  <si>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</si>
  <si>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</si>
  <si>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</si>
  <si>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</si>
  <si>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</si>
  <si>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</si>
  <si>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</si>
  <si>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</si>
  <si>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</si>
  <si>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3</t>
  </si>
  <si>
    <t>4</t>
  </si>
  <si>
    <t>Цср</t>
  </si>
  <si>
    <t>Вр</t>
  </si>
  <si>
    <t>9900204</t>
  </si>
  <si>
    <t>9900000</t>
  </si>
  <si>
    <t>Учреждения в сфере общегосударственного 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</si>
  <si>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</si>
  <si>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</si>
  <si>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</si>
  <si>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 казенных учреждений,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</si>
  <si>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</si>
  <si>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</si>
  <si>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</si>
  <si>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</si>
  <si>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</si>
  <si>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</si>
  <si>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</si>
  <si>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9900299</t>
  </si>
  <si>
    <t>100</t>
  </si>
  <si>
    <t>110</t>
  </si>
  <si>
    <t>111</t>
  </si>
  <si>
    <t>112</t>
  </si>
  <si>
    <t>200</t>
  </si>
  <si>
    <t>240</t>
  </si>
  <si>
    <t>242</t>
  </si>
  <si>
    <t>244</t>
  </si>
  <si>
    <t>800</t>
  </si>
  <si>
    <t>850</t>
  </si>
  <si>
    <t>852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</si>
  <si>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</si>
  <si>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</si>
  <si>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государственных (муниципальных) органов</t>
  </si>
  <si>
    <t>Иные выплаты персоналу, за исключением фонда оплаты труда</t>
  </si>
  <si>
    <t>120</t>
  </si>
  <si>
    <t>121</t>
  </si>
  <si>
    <t>122</t>
  </si>
  <si>
    <t>851</t>
  </si>
  <si>
    <t>Уплата налога на имущество организаций и земельного налога</t>
  </si>
  <si>
    <t>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</si>
  <si>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Социальное обеспечение и иные выплаты населению</t>
  </si>
  <si>
    <t>Иные выплаты населению</t>
  </si>
  <si>
    <t>01Я0000</t>
  </si>
  <si>
    <t>01Я0204</t>
  </si>
  <si>
    <t>300</t>
  </si>
  <si>
    <t>360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</si>
  <si>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</si>
  <si>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03Я0000</t>
  </si>
  <si>
    <t>03Я0204</t>
  </si>
  <si>
    <t>07Я0000</t>
  </si>
  <si>
    <t>07Я0204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</si>
  <si>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</si>
  <si>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Муниципальная программа "Транспортное развитие городского округа город Салават Республики Башкортостан"</t>
  </si>
  <si>
    <t>Муниципальная программа "Качественное  жилищно - коммунальное обслуживание городского округа город Салават Республики Башкортостан"</t>
  </si>
  <si>
    <t>Подпрограмма " Обеспечение реализации программы "Качественное  жилищно - коммунальное обслуживание городского округа город Салават Республики Башкортостан"</t>
  </si>
  <si>
    <t>Обеспечение реализации программы "Развитие  образования в городском округе город Салават Республике Башкортостан"</t>
  </si>
  <si>
    <t>08Я0000</t>
  </si>
  <si>
    <t>08Я0204</t>
  </si>
  <si>
    <t>Муниципальная программа "Развитие  образования в городском округе город Салават Республике Башкортостан"</t>
  </si>
  <si>
    <t>Обеспечение реализации программы "Развитие молодежной политики в городском округе город Салават Республике Башкортостан"</t>
  </si>
  <si>
    <t>09Я0000</t>
  </si>
  <si>
    <t>09Я0204</t>
  </si>
  <si>
    <t>Муниципальная программа "Развитие молодежной политики в городском округе город Салават Республике Башкортостан"</t>
  </si>
  <si>
    <t>Обеспечение реализации программы "Национально-культурное развитие в городском округе город Салават Республике Башкортостан"</t>
  </si>
  <si>
    <t>Иные выплаты персоналу государственных (муниципальных) органов, за исключением фонда оплаты труда</t>
  </si>
  <si>
    <t>10Я0000</t>
  </si>
  <si>
    <t>10Я0204</t>
  </si>
  <si>
    <t>Муниципальная программа "Национально-культурное развитие в городском округе город Салават Республике Башкортостан"</t>
  </si>
  <si>
    <t>Муниципальная программа "Развитие физической культуры и спорта в городском округе город Салават Республике Башкортостан"</t>
  </si>
  <si>
    <t>Обеспечение реализации программы "Развитие физической культуры и спорта в городском округе город Салават Республике Башкортостан"</t>
  </si>
  <si>
    <t>13Я0000</t>
  </si>
  <si>
    <t>13Я0204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</si>
  <si>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Республике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</si>
  <si>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</si>
  <si>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</si>
  <si>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Резервные средства</t>
  </si>
  <si>
    <t>Поисковые и аварийно-спасательные учреждения </t>
  </si>
  <si>
    <t>0210000</t>
  </si>
  <si>
    <t>0210750</t>
  </si>
  <si>
    <t>870</t>
  </si>
  <si>
    <t>0210329</t>
  </si>
  <si>
    <t>Закупка товаров, работ и услуг в целях капитального ремонта государственного (муниципального) имущества</t>
  </si>
  <si>
    <t>Глава местной администрации (исполнительно-распорядительного органа муниципального образования)</t>
  </si>
  <si>
    <t>243</t>
  </si>
  <si>
    <t>9900208</t>
  </si>
  <si>
    <t>Программа "Доступное жилье в городском округе город Салават Республики Башкортостан"</t>
  </si>
  <si>
    <t>Подпрограмма "Оценка недвижимости, признание прав и регулирование отношений по муниципальной собственности"</t>
  </si>
  <si>
    <t>Оценка недвижимости, признание прав и регулирование отношений по государственной собственности</t>
  </si>
  <si>
    <t>0620000</t>
  </si>
  <si>
    <t>0620902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</si>
  <si>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</si>
  <si>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</si>
  <si>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</si>
  <si>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9907306</t>
  </si>
  <si>
    <t>9907308</t>
  </si>
  <si>
    <t>9907309</t>
  </si>
  <si>
    <t>Содержание и обслуживание муниципальной казны</t>
  </si>
  <si>
    <t>9900902</t>
  </si>
  <si>
    <t>9900904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</si>
  <si>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</si>
  <si>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</si>
  <si>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</si>
  <si>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600</t>
  </si>
  <si>
    <t>610</t>
  </si>
  <si>
    <t>611</t>
  </si>
  <si>
    <t>0405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</si>
  <si>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</si>
  <si>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Сельское хозяйство и рыболовство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</si>
  <si>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</si>
  <si>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9907314</t>
  </si>
  <si>
    <t>Транспорт</t>
  </si>
  <si>
    <t>0408</t>
  </si>
  <si>
    <t>0300000</t>
  </si>
  <si>
    <t>0310000</t>
  </si>
  <si>
    <t>Субсидии организациям электротранспорта</t>
  </si>
  <si>
    <t>0316305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</si>
  <si>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</si>
  <si>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</si>
  <si>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Дорожное хозяйство (дорожные фонды)</t>
  </si>
  <si>
    <t>0409</t>
  </si>
  <si>
    <t>Подпрограмма "Развитие дорожного хозяйства в городском округе город Салават Республики Башкортостан"</t>
  </si>
  <si>
    <t>0320000</t>
  </si>
  <si>
    <t>Дорожное хозяйство</t>
  </si>
  <si>
    <t>0320315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</si>
  <si>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</si>
  <si>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</si>
  <si>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</si>
  <si>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</si>
  <si>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</si>
  <si>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</si>
  <si>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>Другие вопросы в области национальной экономики</t>
  </si>
  <si>
    <t>0412</t>
  </si>
  <si>
    <t>Обеспечение деятельности (оказание услуг) подведомственных учреждений</t>
  </si>
  <si>
    <t>03Я0299</t>
  </si>
  <si>
    <t>Муниципальная программа "Развитие субъектов малого и среднего предпринимательства в городском округе город Салават Республике Башкортостан"</t>
  </si>
  <si>
    <t>0400000</t>
  </si>
  <si>
    <t>Мероприятия по развитию малого и среднего предпринимательства</t>
  </si>
  <si>
    <t>0404345</t>
  </si>
  <si>
    <t>0600000</t>
  </si>
  <si>
    <t>Подпрограмма "Разработка документации по планировке территории городского округа город Салават Республики Башкортостан"</t>
  </si>
  <si>
    <t>0610000</t>
  </si>
  <si>
    <t>Мероприятия в области строительства, архитектуры и градостроительства</t>
  </si>
  <si>
    <t>0610338</t>
  </si>
  <si>
    <t>0700000</t>
  </si>
  <si>
    <t>Подпрограмма обеспечения сохранности жилищного фонда и создания безопасных, благоприятных условй проживания граждан в городском округе город Салават Республики Башкортостан"</t>
  </si>
  <si>
    <t>0710000</t>
  </si>
  <si>
    <t>Капитальный ремонт государственного жилищного фонда Республики Башкортостан</t>
  </si>
  <si>
    <t>0710352</t>
  </si>
  <si>
    <t>Мероприятия в области жилищного хозяйства</t>
  </si>
  <si>
    <t>0710353</t>
  </si>
  <si>
    <t>Мероприятия по замене и модернизации лифтов, отработавших нормативный срок службы</t>
  </si>
  <si>
    <t>0712233</t>
  </si>
  <si>
    <t>Муниципальная программа "Развитие торговли и в городском округе город Салават Республике Башкортостан"</t>
  </si>
  <si>
    <t>0500000</t>
  </si>
  <si>
    <t>Подпрограмма "Развитие бытового обслуживания населения в городском округе город Салават Республики Башкортостан"</t>
  </si>
  <si>
    <t>0510000</t>
  </si>
  <si>
    <t>Мероприятия в области коммунального хозяйства</t>
  </si>
  <si>
    <t>0510356</t>
  </si>
  <si>
    <t>Муниципальная программа "Качественное  жилищно - коммунальное обслуживание  городского округа город Салават Республики Башкортостан"</t>
  </si>
  <si>
    <t>Подпрограмма "Модернизация систем коммунальной инфрастуктуры городского округа город Салават Республики Башкортостан"</t>
  </si>
  <si>
    <t>0740000</t>
  </si>
  <si>
    <t>Обеспечение мероприятий по модернизации систем коммунальной инфраструктуры за счет средств бюджетов</t>
  </si>
  <si>
    <t>0749605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</si>
  <si>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</si>
  <si>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0720000</t>
  </si>
  <si>
    <t>Уличное освещение</t>
  </si>
  <si>
    <t>0720601</t>
  </si>
  <si>
    <t>Озеленение</t>
  </si>
  <si>
    <t>0720603</t>
  </si>
  <si>
    <t>Организация и содержание мест захоронения</t>
  </si>
  <si>
    <t>0720604</t>
  </si>
  <si>
    <t>Прочие мероприятия по благоустройству городских округов и поселений</t>
  </si>
  <si>
    <t>0720605</t>
  </si>
  <si>
    <t>Подпрограмма "Модернизация систем наружного освещения городского округа город Салават Республики Башкортостан"</t>
  </si>
  <si>
    <t>0730000</t>
  </si>
  <si>
    <t>0730601</t>
  </si>
  <si>
    <t>Подпрограмма " Обеспечение реализации программы "Качественное  жилищно - коммунальное обслуживание  городского округа город Салават Республики Башкортостан"</t>
  </si>
  <si>
    <t>07Я0299</t>
  </si>
  <si>
    <t>0800000</t>
  </si>
  <si>
    <t>Подпрограмма "Развитие системы дошкольного образования городского округа город Салават Республики Башкортостан"</t>
  </si>
  <si>
    <t>0810000</t>
  </si>
  <si>
    <t>Детские дошкольные учреждения</t>
  </si>
  <si>
    <t>0814209</t>
  </si>
  <si>
    <t>Субсидии бюджетным учреждениям на иные цели</t>
  </si>
  <si>
    <t>612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</si>
  <si>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</si>
  <si>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</si>
  <si>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</si>
  <si>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</si>
  <si>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</si>
  <si>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</si>
  <si>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</si>
  <si>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0814364</t>
  </si>
  <si>
    <t>Подпрограмма "Развитие системы общего образования городского округа город Салават Республики Башкортостан"</t>
  </si>
  <si>
    <t>0820000</t>
  </si>
  <si>
    <t>Школы-детские сады, школы начальные, неполные средние, средние и вечерние (сменные)</t>
  </si>
  <si>
    <t>0824219</t>
  </si>
  <si>
    <t>Подпрограмма "Развитие системы дополнительного образования городского округа город Салават Республики Башкортостан"</t>
  </si>
  <si>
    <t>0830000</t>
  </si>
  <si>
    <t>Учреждения по внешкольной работе с детьми</t>
  </si>
  <si>
    <t>0834239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</si>
  <si>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</si>
  <si>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0840000</t>
  </si>
  <si>
    <t>0844329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</si>
  <si>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округат город Салават Республики Башкортостан"</t>
  </si>
  <si>
    <t>1030000</t>
  </si>
  <si>
    <t>1034239</t>
  </si>
  <si>
    <t>Подпрограмма "Развитие детско-юношеского спорта в городском округе город Салават Республики Башкортостан"</t>
  </si>
  <si>
    <t>1320000</t>
  </si>
  <si>
    <t>1324239</t>
  </si>
  <si>
    <t>Подпрограмма "Развитие кадрового потенциала в городском округе город Салават Республики Башкортостан"</t>
  </si>
  <si>
    <t>0860000</t>
  </si>
  <si>
    <t>Мероприятия по переподготовке и повышению квалификации</t>
  </si>
  <si>
    <t>0864340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</si>
  <si>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</si>
  <si>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08Б0000</t>
  </si>
  <si>
    <t>Организация и обеспечение отдыха и оздоровления детей (за исключением организации отдыха детей в каникулярное время)</t>
  </si>
  <si>
    <t>08Б4323</t>
  </si>
  <si>
    <t>Оздоровление детей за счет средств муниципальных образований</t>
  </si>
  <si>
    <t>08Б4324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</si>
  <si>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</si>
  <si>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08Б4325</t>
  </si>
  <si>
    <t>Учреждения в сфере отдыха и оздоровления</t>
  </si>
  <si>
    <t>08Б4329</t>
  </si>
  <si>
    <t>0900000</t>
  </si>
  <si>
    <t>Подпрограмма "Создание создание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</si>
  <si>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0910000</t>
  </si>
  <si>
    <t>Учреждения в сфере молодежной политики</t>
  </si>
  <si>
    <t>0914319</t>
  </si>
  <si>
    <t>Подпрограмма "Мероприятия в сфере молодежной политики в городском округе город Салават Республики Башкортостан"</t>
  </si>
  <si>
    <t>0920000</t>
  </si>
  <si>
    <t>Мероприятия в сфере молодежной политики</t>
  </si>
  <si>
    <t>0924311</t>
  </si>
  <si>
    <t>09Б0000</t>
  </si>
  <si>
    <t>09Б4324</t>
  </si>
  <si>
    <t>Подпрограмма "Профилактика правонарушений в городском округе город Салават Республики Башкорстостан"</t>
  </si>
  <si>
    <t>09Г0000</t>
  </si>
  <si>
    <t>09Г4311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</si>
  <si>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</si>
  <si>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09Д0000</t>
  </si>
  <si>
    <t>09Д4311</t>
  </si>
  <si>
    <t>Подпрограмма "Профилактика терроризма и экстремизма, а также минимизации и (или) ликвидации последствий проявлений терроризма на территории городского округа город Салават Республики Башкортостан"</t>
  </si>
  <si>
    <t>09Л0000</t>
  </si>
  <si>
    <t>09Л4311</t>
  </si>
  <si>
    <t>13Б0000</t>
  </si>
  <si>
    <t>13Б4324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</si>
  <si>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</si>
  <si>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0850000</t>
  </si>
  <si>
    <t>Учреждения в сфере образования</t>
  </si>
  <si>
    <t>0854359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</si>
  <si>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</si>
  <si>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0864529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</si>
  <si>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</si>
  <si>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0880000</t>
  </si>
  <si>
    <t>Проведение мероприятий для детей и молодежи</t>
  </si>
  <si>
    <t>0884360</t>
  </si>
  <si>
    <t>08Г0000</t>
  </si>
  <si>
    <t>Мероприятия в области образования</t>
  </si>
  <si>
    <t>08Г4360</t>
  </si>
  <si>
    <t>08Д0000</t>
  </si>
  <si>
    <t>08Д4360</t>
  </si>
  <si>
    <t>08Я4529</t>
  </si>
  <si>
    <t>09Я4529</t>
  </si>
  <si>
    <t>Попрограмма "Сохранение и развитие исполнительских искусств, проведение концертов, кородских,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</si>
  <si>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1010000</t>
  </si>
  <si>
    <t>Государственная поддержка в сфере культуры, кинематографии, средств массовой информации</t>
  </si>
  <si>
    <t>1014410</t>
  </si>
  <si>
    <t>Мероприятия в сфере культуры, кинематографии</t>
  </si>
  <si>
    <t>1014587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</si>
  <si>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</si>
  <si>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1040000</t>
  </si>
  <si>
    <t>1044587</t>
  </si>
  <si>
    <t>Подпрограмма "Развитие музеев в городском округе город Салават Республики Башкортотсан"</t>
  </si>
  <si>
    <t>1050000</t>
  </si>
  <si>
    <t>Музеи и постоянные выставки</t>
  </si>
  <si>
    <t>1054419</t>
  </si>
  <si>
    <t>Подпрограмма "Развитие общедоступных библиотек городского округа город Салават Республики Башкортостан"</t>
  </si>
  <si>
    <t>1060000</t>
  </si>
  <si>
    <t>Библиотеки</t>
  </si>
  <si>
    <t>1064429</t>
  </si>
  <si>
    <t>10Д0000</t>
  </si>
  <si>
    <t>10Д4587</t>
  </si>
  <si>
    <t>10Я4529</t>
  </si>
  <si>
    <t>Доплата к пенсии муниципальных служащих</t>
  </si>
  <si>
    <t>9901002</t>
  </si>
  <si>
    <t>Публичные нормативные социальные выплаты гражданам</t>
  </si>
  <si>
    <t>310</t>
  </si>
  <si>
    <t>Пенсии, выплачиваемые организациями сектора государственного управления</t>
  </si>
  <si>
    <t>312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</si>
  <si>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</si>
  <si>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0520000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</si>
  <si>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</si>
  <si>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0521045</t>
  </si>
  <si>
    <t>Пособия и компенсации по публичным нормативным обязательствам</t>
  </si>
  <si>
    <t>313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</si>
  <si>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</si>
  <si>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0817301</t>
  </si>
  <si>
    <t xml:space="preserve"> 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</si>
  <si>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0821036</t>
  </si>
  <si>
    <t>Предоставление мер государственной поддержки многодетным семьям по бесплатному питанию учащихся</t>
  </si>
  <si>
    <t>0821037</t>
  </si>
  <si>
    <t>10И0000</t>
  </si>
  <si>
    <t>10И1045</t>
  </si>
  <si>
    <t>Пособия, компенсации, меры социальной поддержки по публичным нормативным обязательствам</t>
  </si>
  <si>
    <t>Муниципальная программа "Социальное обеспечение в  городском округе город Салават Республики Башкортостан"</t>
  </si>
  <si>
    <t>1100000</t>
  </si>
  <si>
    <t>Подпрограмма "Поддержка деятельности общественных организаций в городском округе город Салават Республики Башкортотсан</t>
  </si>
  <si>
    <t>1130000</t>
  </si>
  <si>
    <t>Мероприятия в области социальной политики</t>
  </si>
  <si>
    <t>1130587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</si>
  <si>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</si>
  <si>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</si>
  <si>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Муниципальная программа "Поддержка молодых семей, нуждающихся в улучшении жилищных условий"</t>
  </si>
  <si>
    <t>1200000</t>
  </si>
  <si>
    <t>Государственная поддержка молодых семей, нуждающихся в улучшении жилищных условий</t>
  </si>
  <si>
    <t>1202288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</si>
  <si>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</si>
  <si>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</si>
  <si>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</si>
  <si>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322</t>
  </si>
  <si>
    <t>13И0000</t>
  </si>
  <si>
    <t>13И1045</t>
  </si>
  <si>
    <t>9901045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</si>
  <si>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</si>
  <si>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>0870000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</si>
  <si>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</si>
  <si>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0876082</t>
  </si>
  <si>
    <t>330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</si>
  <si>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</si>
  <si>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0875260</t>
  </si>
  <si>
    <t>Социальные выплаты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</si>
  <si>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</si>
  <si>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0877310</t>
  </si>
  <si>
    <t>Содержание ребенка в приемной семье</t>
  </si>
  <si>
    <t>0877311</t>
  </si>
  <si>
    <t>Вознаграждение, причитающееся приемному родителю</t>
  </si>
  <si>
    <t>0877312</t>
  </si>
  <si>
    <t>Содержание ребенка в семье опекуна</t>
  </si>
  <si>
    <t>0877313</t>
  </si>
  <si>
    <t>Подпрограмма "Развитие массовой физической культуры и спорта в гродском округе город Салават Республики Башкортостан"</t>
  </si>
  <si>
    <t>1310000</t>
  </si>
  <si>
    <t>Обеспечение деятельности подведомственных учреждений</t>
  </si>
  <si>
    <t>1314829</t>
  </si>
  <si>
    <t>Мероприятия в области физической культуры и спорта</t>
  </si>
  <si>
    <t>1314187</t>
  </si>
  <si>
    <t>13Я4529</t>
  </si>
  <si>
    <t>Муниципальная программа "Развитие средств массовой информации городского округа город Салават Республики Башкортостан"</t>
  </si>
  <si>
    <t>1400000</t>
  </si>
  <si>
    <t>Телерадиокомпании и телеорганизации</t>
  </si>
  <si>
    <t>1404539</t>
  </si>
  <si>
    <t>Учреждения в сфере периодической печати</t>
  </si>
  <si>
    <t>9904579</t>
  </si>
  <si>
    <t>0100000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</si>
  <si>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</si>
  <si>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0110000</t>
  </si>
  <si>
    <t>Процентные платежи по муниципальному долгу</t>
  </si>
  <si>
    <t>0110653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</si>
  <si>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</si>
  <si>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</si>
  <si>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</si>
  <si>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</si>
  <si>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Распределение бюджетных ассигнований городского округа город  Салават Республики Башкортостан на  2014 год по разделам, целевым статьям классификации расходов бюджетов (муниципальным программам городского округа город Салават Республики Башкортостан и непрограммным направлениям деятельности), группам видов расходов классификации расходов бюджетов</t>
  </si>
  <si>
    <t>Приложение № 7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</si>
</sst>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9">
    <xf numFmtId="0" fontId="0" fillId="0" borderId="0" xfId="0" applyAlignment="1">
      <alignment/>
    </xf>
    <xf numFmtId="49" fontId="3" fillId="32" borderId="10" xfId="0" applyNumberFormat="1" applyFont="1" applyFill="1" applyBorder="1" applyAlignment="1">
      <alignment horizontal="center" vertical="center" shrinkToFit="1"/>
    </xf>
    <xf numFmtId="182" fontId="3" fillId="32" borderId="10" xfId="60" applyNumberFormat="1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left" vertical="center" wrapText="1"/>
    </xf>
    <xf numFmtId="182" fontId="5" fillId="32" borderId="10" xfId="60" applyNumberFormat="1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0" xfId="0" applyFont="1" applyFill="1" applyAlignment="1">
      <alignment vertical="center" wrapText="1"/>
    </xf>
    <xf numFmtId="49" fontId="7" fillId="32" borderId="10" xfId="0" applyNumberFormat="1" applyFont="1" applyFill="1" applyBorder="1" applyAlignment="1">
      <alignment horizontal="center" vertical="center" shrinkToFit="1"/>
    </xf>
    <xf numFmtId="49" fontId="7" fillId="32" borderId="10" xfId="0" applyNumberFormat="1" applyFont="1" applyFill="1" applyBorder="1" applyAlignment="1">
      <alignment horizontal="left" vertical="center" wrapText="1"/>
    </xf>
    <xf numFmtId="0" fontId="0" fillId="32" borderId="10" xfId="0" applyFill="1" applyBorder="1" applyAlignment="1">
      <alignment vertical="center" wrapText="1"/>
    </xf>
    <xf numFmtId="0" fontId="7" fillId="32" borderId="10" xfId="0" applyFont="1" applyFill="1" applyBorder="1" applyAlignment="1">
      <alignment horizontal="left" vertical="center" wrapText="1"/>
    </xf>
    <xf numFmtId="49" fontId="12" fillId="32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49" fontId="3" fillId="32" borderId="0" xfId="0" applyNumberFormat="1" applyFont="1" applyFill="1" applyAlignment="1">
      <alignment horizontal="left" vertical="center" wrapText="1"/>
    </xf>
    <xf numFmtId="0" fontId="3" fillId="32" borderId="0" xfId="0" applyFont="1" applyFill="1" applyAlignment="1">
      <alignment vertical="center" wrapText="1"/>
    </xf>
    <xf numFmtId="49" fontId="4" fillId="32" borderId="0" xfId="0" applyNumberFormat="1" applyFont="1" applyFill="1" applyAlignment="1">
      <alignment horizontal="center" vertical="center" wrapText="1"/>
    </xf>
    <xf numFmtId="49" fontId="4" fillId="32" borderId="0" xfId="0" applyNumberFormat="1" applyFont="1" applyFill="1" applyAlignment="1">
      <alignment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84" fontId="5" fillId="32" borderId="10" xfId="60" applyNumberFormat="1" applyFont="1" applyFill="1" applyBorder="1" applyAlignment="1">
      <alignment vertical="center" wrapText="1"/>
    </xf>
    <xf numFmtId="0" fontId="6" fillId="32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 shrinkToFit="1"/>
    </xf>
    <xf numFmtId="184" fontId="6" fillId="32" borderId="10" xfId="60" applyNumberFormat="1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182" fontId="6" fillId="32" borderId="10" xfId="60" applyNumberFormat="1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82" fontId="7" fillId="32" borderId="10" xfId="60" applyNumberFormat="1" applyFont="1" applyFill="1" applyBorder="1" applyAlignment="1">
      <alignment vertical="center" wrapText="1"/>
    </xf>
    <xf numFmtId="0" fontId="0" fillId="32" borderId="10" xfId="0" applyFill="1" applyBorder="1" applyAlignment="1">
      <alignment wrapText="1"/>
    </xf>
    <xf numFmtId="0" fontId="11" fillId="32" borderId="1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horizontal="right" vertical="center" wrapText="1"/>
    </xf>
    <xf numFmtId="184" fontId="7" fillId="32" borderId="10" xfId="6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12" fillId="32" borderId="10" xfId="0" applyNumberFormat="1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left" vertical="center" wrapText="1"/>
    </xf>
    <xf numFmtId="49" fontId="3" fillId="32" borderId="0" xfId="0" applyNumberFormat="1" applyFont="1" applyFill="1" applyAlignment="1">
      <alignment horizontal="center" vertical="center" wrapText="1"/>
    </xf>
    <xf numFmtId="1" fontId="3" fillId="32" borderId="0" xfId="0" applyNumberFormat="1" applyFont="1" applyFill="1" applyAlignment="1">
      <alignment vertical="center" wrapText="1"/>
    </xf>
    <xf numFmtId="49" fontId="3" fillId="32" borderId="0" xfId="0" applyNumberFormat="1" applyFont="1" applyFill="1" applyAlignment="1">
      <alignment horizontal="left" vertical="center" wrapText="1"/>
    </xf>
    <xf numFmtId="0" fontId="5" fillId="32" borderId="0" xfId="0" applyFont="1" applyFill="1" applyAlignment="1">
      <alignment horizontal="center" vertical="center" wrapText="1"/>
    </xf>
    <xf numFmtId="49" fontId="4" fillId="32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226</xdr:row>
      <xdr:rowOff>0</xdr:rowOff>
    </xdr:from>
    <xdr:to>
      <xdr:col>5</xdr:col>
      <xdr:colOff>0</xdr:colOff>
      <xdr:row>226</xdr:row>
      <xdr:rowOff>0</xdr:rowOff>
    </xdr:to>
    <xdr:sp>
      <xdr:nvSpPr>
        <xdr:cNvPr id="1" name="Line 8"/>
        <xdr:cNvSpPr>
          <a:spLocks/>
        </xdr:cNvSpPr>
      </xdr:nvSpPr>
      <xdr:spPr>
        <a:xfrm>
          <a:off x="6867525" y="81124425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2" name="Line 17"/>
        <xdr:cNvSpPr>
          <a:spLocks/>
        </xdr:cNvSpPr>
      </xdr:nvSpPr>
      <xdr:spPr>
        <a:xfrm>
          <a:off x="7505700" y="83553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3" name="Line 18"/>
        <xdr:cNvSpPr>
          <a:spLocks/>
        </xdr:cNvSpPr>
      </xdr:nvSpPr>
      <xdr:spPr>
        <a:xfrm>
          <a:off x="0" y="83553300"/>
          <a:ext cx="4524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4" name="Line 20"/>
        <xdr:cNvSpPr>
          <a:spLocks/>
        </xdr:cNvSpPr>
      </xdr:nvSpPr>
      <xdr:spPr>
        <a:xfrm>
          <a:off x="6296025" y="83553300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5" name="Line 22"/>
        <xdr:cNvSpPr>
          <a:spLocks/>
        </xdr:cNvSpPr>
      </xdr:nvSpPr>
      <xdr:spPr>
        <a:xfrm>
          <a:off x="6296025" y="83553300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6" name="Line 24"/>
        <xdr:cNvSpPr>
          <a:spLocks/>
        </xdr:cNvSpPr>
      </xdr:nvSpPr>
      <xdr:spPr>
        <a:xfrm>
          <a:off x="6296025" y="83553300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7" name="Line 25"/>
        <xdr:cNvSpPr>
          <a:spLocks/>
        </xdr:cNvSpPr>
      </xdr:nvSpPr>
      <xdr:spPr>
        <a:xfrm>
          <a:off x="6296025" y="83553300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8" name="Line 26"/>
        <xdr:cNvSpPr>
          <a:spLocks/>
        </xdr:cNvSpPr>
      </xdr:nvSpPr>
      <xdr:spPr>
        <a:xfrm>
          <a:off x="6296025" y="83553300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9" name="Line 54"/>
        <xdr:cNvSpPr>
          <a:spLocks/>
        </xdr:cNvSpPr>
      </xdr:nvSpPr>
      <xdr:spPr>
        <a:xfrm>
          <a:off x="7505700" y="83553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10" name="Line 55"/>
        <xdr:cNvSpPr>
          <a:spLocks/>
        </xdr:cNvSpPr>
      </xdr:nvSpPr>
      <xdr:spPr>
        <a:xfrm>
          <a:off x="6657975" y="83553300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11" name="Line 56"/>
        <xdr:cNvSpPr>
          <a:spLocks/>
        </xdr:cNvSpPr>
      </xdr:nvSpPr>
      <xdr:spPr>
        <a:xfrm>
          <a:off x="7505700" y="83553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12" name="Line 58"/>
        <xdr:cNvSpPr>
          <a:spLocks/>
        </xdr:cNvSpPr>
      </xdr:nvSpPr>
      <xdr:spPr>
        <a:xfrm>
          <a:off x="7505700" y="83553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13" name="Line 59"/>
        <xdr:cNvSpPr>
          <a:spLocks/>
        </xdr:cNvSpPr>
      </xdr:nvSpPr>
      <xdr:spPr>
        <a:xfrm>
          <a:off x="6657975" y="83553300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14" name="Line 60"/>
        <xdr:cNvSpPr>
          <a:spLocks/>
        </xdr:cNvSpPr>
      </xdr:nvSpPr>
      <xdr:spPr>
        <a:xfrm>
          <a:off x="7505700" y="83553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226</xdr:row>
      <xdr:rowOff>0</xdr:rowOff>
    </xdr:from>
    <xdr:to>
      <xdr:col>5</xdr:col>
      <xdr:colOff>0</xdr:colOff>
      <xdr:row>226</xdr:row>
      <xdr:rowOff>0</xdr:rowOff>
    </xdr:to>
    <xdr:sp>
      <xdr:nvSpPr>
        <xdr:cNvPr id="15" name="Line 75"/>
        <xdr:cNvSpPr>
          <a:spLocks/>
        </xdr:cNvSpPr>
      </xdr:nvSpPr>
      <xdr:spPr>
        <a:xfrm>
          <a:off x="7505700" y="81124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226</xdr:row>
      <xdr:rowOff>0</xdr:rowOff>
    </xdr:from>
    <xdr:to>
      <xdr:col>5</xdr:col>
      <xdr:colOff>0</xdr:colOff>
      <xdr:row>226</xdr:row>
      <xdr:rowOff>0</xdr:rowOff>
    </xdr:to>
    <xdr:sp>
      <xdr:nvSpPr>
        <xdr:cNvPr id="16" name="Line 76"/>
        <xdr:cNvSpPr>
          <a:spLocks/>
        </xdr:cNvSpPr>
      </xdr:nvSpPr>
      <xdr:spPr>
        <a:xfrm>
          <a:off x="7505700" y="81124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202</xdr:row>
      <xdr:rowOff>0</xdr:rowOff>
    </xdr:from>
    <xdr:to>
      <xdr:col>5</xdr:col>
      <xdr:colOff>0</xdr:colOff>
      <xdr:row>202</xdr:row>
      <xdr:rowOff>0</xdr:rowOff>
    </xdr:to>
    <xdr:sp>
      <xdr:nvSpPr>
        <xdr:cNvPr id="17" name="Line 83"/>
        <xdr:cNvSpPr>
          <a:spLocks/>
        </xdr:cNvSpPr>
      </xdr:nvSpPr>
      <xdr:spPr>
        <a:xfrm>
          <a:off x="7505700" y="718947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226</xdr:row>
      <xdr:rowOff>0</xdr:rowOff>
    </xdr:from>
    <xdr:to>
      <xdr:col>5</xdr:col>
      <xdr:colOff>0</xdr:colOff>
      <xdr:row>226</xdr:row>
      <xdr:rowOff>0</xdr:rowOff>
    </xdr:to>
    <xdr:sp>
      <xdr:nvSpPr>
        <xdr:cNvPr id="18" name="Line 84"/>
        <xdr:cNvSpPr>
          <a:spLocks/>
        </xdr:cNvSpPr>
      </xdr:nvSpPr>
      <xdr:spPr>
        <a:xfrm>
          <a:off x="7505700" y="81124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19" name="Line 87"/>
        <xdr:cNvSpPr>
          <a:spLocks/>
        </xdr:cNvSpPr>
      </xdr:nvSpPr>
      <xdr:spPr>
        <a:xfrm>
          <a:off x="7505700" y="83553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20" name="Line 88"/>
        <xdr:cNvSpPr>
          <a:spLocks/>
        </xdr:cNvSpPr>
      </xdr:nvSpPr>
      <xdr:spPr>
        <a:xfrm>
          <a:off x="7505700" y="83553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21" name="Line 90"/>
        <xdr:cNvSpPr>
          <a:spLocks/>
        </xdr:cNvSpPr>
      </xdr:nvSpPr>
      <xdr:spPr>
        <a:xfrm>
          <a:off x="7505700" y="83553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22" name="Line 92"/>
        <xdr:cNvSpPr>
          <a:spLocks/>
        </xdr:cNvSpPr>
      </xdr:nvSpPr>
      <xdr:spPr>
        <a:xfrm>
          <a:off x="7505700" y="83553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23" name="Line 93"/>
        <xdr:cNvSpPr>
          <a:spLocks/>
        </xdr:cNvSpPr>
      </xdr:nvSpPr>
      <xdr:spPr>
        <a:xfrm>
          <a:off x="7505700" y="83553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24" name="Line 94"/>
        <xdr:cNvSpPr>
          <a:spLocks/>
        </xdr:cNvSpPr>
      </xdr:nvSpPr>
      <xdr:spPr>
        <a:xfrm>
          <a:off x="7505700" y="83553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25" name="Line 95"/>
        <xdr:cNvSpPr>
          <a:spLocks/>
        </xdr:cNvSpPr>
      </xdr:nvSpPr>
      <xdr:spPr>
        <a:xfrm>
          <a:off x="7505700" y="83553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26" name="Line 96"/>
        <xdr:cNvSpPr>
          <a:spLocks/>
        </xdr:cNvSpPr>
      </xdr:nvSpPr>
      <xdr:spPr>
        <a:xfrm>
          <a:off x="7505700" y="83553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27" name="Line 112"/>
        <xdr:cNvSpPr>
          <a:spLocks/>
        </xdr:cNvSpPr>
      </xdr:nvSpPr>
      <xdr:spPr>
        <a:xfrm>
          <a:off x="7505700" y="83553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28" name="Line 113"/>
        <xdr:cNvSpPr>
          <a:spLocks/>
        </xdr:cNvSpPr>
      </xdr:nvSpPr>
      <xdr:spPr>
        <a:xfrm>
          <a:off x="7505700" y="83553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29" name="Line 114"/>
        <xdr:cNvSpPr>
          <a:spLocks/>
        </xdr:cNvSpPr>
      </xdr:nvSpPr>
      <xdr:spPr>
        <a:xfrm>
          <a:off x="7505700" y="83553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30" name="Line 115"/>
        <xdr:cNvSpPr>
          <a:spLocks/>
        </xdr:cNvSpPr>
      </xdr:nvSpPr>
      <xdr:spPr>
        <a:xfrm>
          <a:off x="7505700" y="83553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31" name="Line 116"/>
        <xdr:cNvSpPr>
          <a:spLocks/>
        </xdr:cNvSpPr>
      </xdr:nvSpPr>
      <xdr:spPr>
        <a:xfrm>
          <a:off x="7505700" y="83553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32" name="Line 117"/>
        <xdr:cNvSpPr>
          <a:spLocks/>
        </xdr:cNvSpPr>
      </xdr:nvSpPr>
      <xdr:spPr>
        <a:xfrm>
          <a:off x="7505700" y="83553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33" name="Line 118"/>
        <xdr:cNvSpPr>
          <a:spLocks/>
        </xdr:cNvSpPr>
      </xdr:nvSpPr>
      <xdr:spPr>
        <a:xfrm>
          <a:off x="7505700" y="83553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34" name="Line 119"/>
        <xdr:cNvSpPr>
          <a:spLocks/>
        </xdr:cNvSpPr>
      </xdr:nvSpPr>
      <xdr:spPr>
        <a:xfrm>
          <a:off x="7505700" y="83553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226</xdr:row>
      <xdr:rowOff>0</xdr:rowOff>
    </xdr:from>
    <xdr:to>
      <xdr:col>5</xdr:col>
      <xdr:colOff>0</xdr:colOff>
      <xdr:row>226</xdr:row>
      <xdr:rowOff>0</xdr:rowOff>
    </xdr:to>
    <xdr:sp>
      <xdr:nvSpPr>
        <xdr:cNvPr id="35" name="Line 134"/>
        <xdr:cNvSpPr>
          <a:spLocks/>
        </xdr:cNvSpPr>
      </xdr:nvSpPr>
      <xdr:spPr>
        <a:xfrm>
          <a:off x="7505700" y="81124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36" name="Line 11"/>
        <xdr:cNvSpPr>
          <a:spLocks/>
        </xdr:cNvSpPr>
      </xdr:nvSpPr>
      <xdr:spPr>
        <a:xfrm>
          <a:off x="6296025" y="8355330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37" name="Line 37"/>
        <xdr:cNvSpPr>
          <a:spLocks/>
        </xdr:cNvSpPr>
      </xdr:nvSpPr>
      <xdr:spPr>
        <a:xfrm>
          <a:off x="6296025" y="83553300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38" name="Line 69"/>
        <xdr:cNvSpPr>
          <a:spLocks/>
        </xdr:cNvSpPr>
      </xdr:nvSpPr>
      <xdr:spPr>
        <a:xfrm>
          <a:off x="6657975" y="83553300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39" name="Line 27"/>
        <xdr:cNvSpPr>
          <a:spLocks/>
        </xdr:cNvSpPr>
      </xdr:nvSpPr>
      <xdr:spPr>
        <a:xfrm>
          <a:off x="6296025" y="83553300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381000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40" name="Line 1"/>
        <xdr:cNvSpPr>
          <a:spLocks/>
        </xdr:cNvSpPr>
      </xdr:nvSpPr>
      <xdr:spPr>
        <a:xfrm>
          <a:off x="6677025" y="83553300"/>
          <a:ext cx="828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226</xdr:row>
      <xdr:rowOff>0</xdr:rowOff>
    </xdr:from>
    <xdr:to>
      <xdr:col>1</xdr:col>
      <xdr:colOff>504825</xdr:colOff>
      <xdr:row>226</xdr:row>
      <xdr:rowOff>0</xdr:rowOff>
    </xdr:to>
    <xdr:sp>
      <xdr:nvSpPr>
        <xdr:cNvPr id="41" name="Line 2"/>
        <xdr:cNvSpPr>
          <a:spLocks/>
        </xdr:cNvSpPr>
      </xdr:nvSpPr>
      <xdr:spPr>
        <a:xfrm>
          <a:off x="3914775" y="8112442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226</xdr:row>
      <xdr:rowOff>0</xdr:rowOff>
    </xdr:from>
    <xdr:to>
      <xdr:col>5</xdr:col>
      <xdr:colOff>0</xdr:colOff>
      <xdr:row>226</xdr:row>
      <xdr:rowOff>0</xdr:rowOff>
    </xdr:to>
    <xdr:sp>
      <xdr:nvSpPr>
        <xdr:cNvPr id="42" name="Line 3"/>
        <xdr:cNvSpPr>
          <a:spLocks/>
        </xdr:cNvSpPr>
      </xdr:nvSpPr>
      <xdr:spPr>
        <a:xfrm>
          <a:off x="6296025" y="8112442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43" name="Line 11"/>
        <xdr:cNvSpPr>
          <a:spLocks/>
        </xdr:cNvSpPr>
      </xdr:nvSpPr>
      <xdr:spPr>
        <a:xfrm>
          <a:off x="6296025" y="8355330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44" name="Line 20"/>
        <xdr:cNvSpPr>
          <a:spLocks/>
        </xdr:cNvSpPr>
      </xdr:nvSpPr>
      <xdr:spPr>
        <a:xfrm>
          <a:off x="6296025" y="8355330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45" name="Line 11"/>
        <xdr:cNvSpPr>
          <a:spLocks/>
        </xdr:cNvSpPr>
      </xdr:nvSpPr>
      <xdr:spPr>
        <a:xfrm>
          <a:off x="6296025" y="8355330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46" name="Line 8"/>
        <xdr:cNvSpPr>
          <a:spLocks/>
        </xdr:cNvSpPr>
      </xdr:nvSpPr>
      <xdr:spPr>
        <a:xfrm>
          <a:off x="6867525" y="83553300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47" name="Line 27"/>
        <xdr:cNvSpPr>
          <a:spLocks/>
        </xdr:cNvSpPr>
      </xdr:nvSpPr>
      <xdr:spPr>
        <a:xfrm>
          <a:off x="6296025" y="83553300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232</xdr:row>
      <xdr:rowOff>0</xdr:rowOff>
    </xdr:from>
    <xdr:to>
      <xdr:col>0</xdr:col>
      <xdr:colOff>590550</xdr:colOff>
      <xdr:row>232</xdr:row>
      <xdr:rowOff>0</xdr:rowOff>
    </xdr:to>
    <xdr:sp>
      <xdr:nvSpPr>
        <xdr:cNvPr id="48" name="Line 9"/>
        <xdr:cNvSpPr>
          <a:spLocks/>
        </xdr:cNvSpPr>
      </xdr:nvSpPr>
      <xdr:spPr>
        <a:xfrm>
          <a:off x="95250" y="8355330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232</xdr:row>
      <xdr:rowOff>0</xdr:rowOff>
    </xdr:from>
    <xdr:to>
      <xdr:col>5</xdr:col>
      <xdr:colOff>0</xdr:colOff>
      <xdr:row>232</xdr:row>
      <xdr:rowOff>0</xdr:rowOff>
    </xdr:to>
    <xdr:sp>
      <xdr:nvSpPr>
        <xdr:cNvPr id="49" name="Line 22"/>
        <xdr:cNvSpPr>
          <a:spLocks/>
        </xdr:cNvSpPr>
      </xdr:nvSpPr>
      <xdr:spPr>
        <a:xfrm>
          <a:off x="6296025" y="83553300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571500</xdr:colOff>
      <xdr:row>613</xdr:row>
      <xdr:rowOff>0</xdr:rowOff>
    </xdr:from>
    <xdr:to>
      <xdr:col>5</xdr:col>
      <xdr:colOff>0</xdr:colOff>
      <xdr:row>613</xdr:row>
      <xdr:rowOff>0</xdr:rowOff>
    </xdr:to>
    <xdr:sp>
      <xdr:nvSpPr>
        <xdr:cNvPr id="50" name="Line 8"/>
        <xdr:cNvSpPr>
          <a:spLocks/>
        </xdr:cNvSpPr>
      </xdr:nvSpPr>
      <xdr:spPr>
        <a:xfrm>
          <a:off x="6867525" y="235600875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613</xdr:row>
      <xdr:rowOff>0</xdr:rowOff>
    </xdr:from>
    <xdr:to>
      <xdr:col>1</xdr:col>
      <xdr:colOff>504825</xdr:colOff>
      <xdr:row>613</xdr:row>
      <xdr:rowOff>0</xdr:rowOff>
    </xdr:to>
    <xdr:sp>
      <xdr:nvSpPr>
        <xdr:cNvPr id="51" name="Line 2"/>
        <xdr:cNvSpPr>
          <a:spLocks/>
        </xdr:cNvSpPr>
      </xdr:nvSpPr>
      <xdr:spPr>
        <a:xfrm>
          <a:off x="3914775" y="23560087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613</xdr:row>
      <xdr:rowOff>0</xdr:rowOff>
    </xdr:from>
    <xdr:to>
      <xdr:col>5</xdr:col>
      <xdr:colOff>0</xdr:colOff>
      <xdr:row>613</xdr:row>
      <xdr:rowOff>0</xdr:rowOff>
    </xdr:to>
    <xdr:sp>
      <xdr:nvSpPr>
        <xdr:cNvPr id="52" name="Line 3"/>
        <xdr:cNvSpPr>
          <a:spLocks/>
        </xdr:cNvSpPr>
      </xdr:nvSpPr>
      <xdr:spPr>
        <a:xfrm>
          <a:off x="6296025" y="23560087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4"/>
  <sheetViews>
    <sheetView tabSelected="1" zoomScale="85" zoomScaleNormal="85" zoomScalePageLayoutView="0" workbookViewId="0" topLeftCell="A1">
      <pane ySplit="8" topLeftCell="A231" activePane="bottomLeft" state="frozen"/>
      <selection pane="topLeft" activeCell="A1" sqref="A1"/>
      <selection pane="bottomLeft" activeCell="B1" sqref="B1:E1"/>
    </sheetView>
  </sheetViews>
  <sheetFormatPr defaultColWidth="9.00390625" defaultRowHeight="12.75"/>
  <cols>
    <col min="1" max="1" width="47.75390625" style="23" customWidth="1"/>
    <col min="2" max="4" width="11.625" style="54" customWidth="1"/>
    <col min="5" max="5" width="15.875" style="55" customWidth="1"/>
    <col min="6" max="16384" width="9.125" style="24" customWidth="1"/>
  </cols>
  <sheetData>
    <row r="1" spans="2:5" ht="12.75">
      <c r="B1" s="56" t="s">
        <v>439</v>
      </c>
      <c r="C1" s="56"/>
      <c r="D1" s="56"/>
      <c r="E1" s="56"/>
    </row>
    <row r="2" spans="2:5" ht="12.75">
      <c r="B2" s="58" t="s">
        <v>19</v>
      </c>
      <c r="C2" s="58"/>
      <c r="D2" s="58"/>
      <c r="E2" s="58"/>
    </row>
    <row r="3" spans="2:5" ht="12.75">
      <c r="B3" s="58" t="s">
        <v>20</v>
      </c>
      <c r="C3" s="58"/>
      <c r="D3" s="58"/>
      <c r="E3" s="58"/>
    </row>
    <row r="4" spans="2:5" ht="12.75">
      <c r="B4" s="25"/>
      <c r="C4" s="25"/>
      <c r="D4" s="25"/>
      <c r="E4" s="26"/>
    </row>
    <row r="5" spans="1:5" ht="76.5" customHeight="1">
      <c r="A5" s="57" t="s">
        <v>438</v>
      </c>
      <c r="B5" s="57"/>
      <c r="C5" s="57"/>
      <c r="D5" s="57"/>
      <c r="E5" s="57"/>
    </row>
    <row r="7" spans="2:5" ht="12.75">
      <c r="B7" s="27"/>
      <c r="C7" s="28"/>
      <c r="D7" s="28"/>
      <c r="E7" s="29" t="s">
        <v>22</v>
      </c>
    </row>
    <row r="8" spans="1:5" s="32" customFormat="1" ht="12.75">
      <c r="A8" s="30" t="s">
        <v>1</v>
      </c>
      <c r="B8" s="30" t="s">
        <v>36</v>
      </c>
      <c r="C8" s="30" t="s">
        <v>79</v>
      </c>
      <c r="D8" s="30" t="s">
        <v>80</v>
      </c>
      <c r="E8" s="31" t="s">
        <v>21</v>
      </c>
    </row>
    <row r="9" spans="1:5" s="32" customFormat="1" ht="12.75">
      <c r="A9" s="30">
        <v>1</v>
      </c>
      <c r="B9" s="30" t="s">
        <v>70</v>
      </c>
      <c r="C9" s="30" t="s">
        <v>77</v>
      </c>
      <c r="D9" s="30" t="s">
        <v>78</v>
      </c>
      <c r="E9" s="31">
        <v>5</v>
      </c>
    </row>
    <row r="10" spans="1:5" ht="12.75">
      <c r="A10" s="33" t="s">
        <v>2</v>
      </c>
      <c r="B10" s="34"/>
      <c r="C10" s="34"/>
      <c r="D10" s="34"/>
      <c r="E10" s="35">
        <f>E11+E187+E194+E239+E305+E469+E514+E599+E625+E638</f>
        <v>1996464.7</v>
      </c>
    </row>
    <row r="11" spans="1:5" s="36" customFormat="1" ht="12.75">
      <c r="A11" s="11" t="s">
        <v>71</v>
      </c>
      <c r="B11" s="4" t="s">
        <v>35</v>
      </c>
      <c r="C11" s="4"/>
      <c r="D11" s="4"/>
      <c r="E11" s="35">
        <f>E12+E27+E127+E133</f>
        <v>109216.7</v>
      </c>
    </row>
    <row r="12" spans="1:5" s="36" customFormat="1" ht="63.75">
      <c r="A12" s="37" t="s">
        <v>16</v>
      </c>
      <c r="B12" s="38" t="s">
        <v>45</v>
      </c>
      <c r="C12" s="38"/>
      <c r="D12" s="38"/>
      <c r="E12" s="39">
        <f>E13</f>
        <v>5043</v>
      </c>
    </row>
    <row r="13" spans="1:5" s="36" customFormat="1" ht="12.75">
      <c r="A13" s="40" t="s">
        <v>107</v>
      </c>
      <c r="B13" s="4" t="s">
        <v>45</v>
      </c>
      <c r="C13" s="41" t="s">
        <v>82</v>
      </c>
      <c r="D13" s="42"/>
      <c r="E13" s="43">
        <f>E14</f>
        <v>5043</v>
      </c>
    </row>
    <row r="14" spans="1:5" s="36" customFormat="1" ht="25.5">
      <c r="A14" s="22" t="s">
        <v>108</v>
      </c>
      <c r="B14" s="1" t="s">
        <v>45</v>
      </c>
      <c r="C14" s="30" t="s">
        <v>81</v>
      </c>
      <c r="D14" s="30"/>
      <c r="E14" s="2">
        <f>E15+E19+E23</f>
        <v>5043</v>
      </c>
    </row>
    <row r="15" spans="1:5" s="36" customFormat="1" ht="63.75">
      <c r="A15" s="22" t="s">
        <v>84</v>
      </c>
      <c r="B15" s="1" t="s">
        <v>45</v>
      </c>
      <c r="C15" s="30" t="s">
        <v>81</v>
      </c>
      <c r="D15" s="30" t="s">
        <v>96</v>
      </c>
      <c r="E15" s="2">
        <f>E16</f>
        <v>3460</v>
      </c>
    </row>
    <row r="16" spans="1:5" s="36" customFormat="1" ht="25.5">
      <c r="A16" s="22" t="s">
        <v>109</v>
      </c>
      <c r="B16" s="1" t="s">
        <v>45</v>
      </c>
      <c r="C16" s="30" t="s">
        <v>81</v>
      </c>
      <c r="D16" s="30" t="s">
        <v>111</v>
      </c>
      <c r="E16" s="2">
        <f>E17+E18</f>
        <v>3460</v>
      </c>
    </row>
    <row r="17" spans="1:5" s="36" customFormat="1" ht="12.75">
      <c r="A17" s="10" t="s">
        <v>86</v>
      </c>
      <c r="B17" s="1" t="s">
        <v>45</v>
      </c>
      <c r="C17" s="30" t="s">
        <v>81</v>
      </c>
      <c r="D17" s="30" t="s">
        <v>112</v>
      </c>
      <c r="E17" s="2">
        <f>1668+1784</f>
        <v>3452</v>
      </c>
    </row>
    <row r="18" spans="1:5" s="36" customFormat="1" ht="25.5">
      <c r="A18" s="10" t="s">
        <v>110</v>
      </c>
      <c r="B18" s="1" t="s">
        <v>45</v>
      </c>
      <c r="C18" s="30" t="s">
        <v>81</v>
      </c>
      <c r="D18" s="30" t="s">
        <v>113</v>
      </c>
      <c r="E18" s="2">
        <f>3+5</f>
        <v>8</v>
      </c>
    </row>
    <row r="19" spans="1:5" s="36" customFormat="1" ht="25.5">
      <c r="A19" s="10" t="s">
        <v>88</v>
      </c>
      <c r="B19" s="1" t="s">
        <v>45</v>
      </c>
      <c r="C19" s="30" t="s">
        <v>81</v>
      </c>
      <c r="D19" s="30" t="s">
        <v>100</v>
      </c>
      <c r="E19" s="2">
        <f>E20</f>
        <v>1580</v>
      </c>
    </row>
    <row r="20" spans="1:5" s="36" customFormat="1" ht="25.5">
      <c r="A20" s="10" t="s">
        <v>89</v>
      </c>
      <c r="B20" s="1" t="s">
        <v>45</v>
      </c>
      <c r="C20" s="30" t="s">
        <v>81</v>
      </c>
      <c r="D20" s="30" t="s">
        <v>101</v>
      </c>
      <c r="E20" s="2">
        <f>SUM(E21:E22)</f>
        <v>1580</v>
      </c>
    </row>
    <row r="21" spans="1:5" s="36" customFormat="1" ht="25.5">
      <c r="A21" s="10" t="s">
        <v>90</v>
      </c>
      <c r="B21" s="1" t="s">
        <v>45</v>
      </c>
      <c r="C21" s="30" t="s">
        <v>81</v>
      </c>
      <c r="D21" s="30" t="s">
        <v>102</v>
      </c>
      <c r="E21" s="2">
        <f>330+277</f>
        <v>607</v>
      </c>
    </row>
    <row r="22" spans="1:5" s="36" customFormat="1" ht="25.5">
      <c r="A22" s="10" t="s">
        <v>91</v>
      </c>
      <c r="B22" s="1" t="s">
        <v>45</v>
      </c>
      <c r="C22" s="30" t="s">
        <v>81</v>
      </c>
      <c r="D22" s="30" t="s">
        <v>103</v>
      </c>
      <c r="E22" s="2">
        <f>280+693</f>
        <v>973</v>
      </c>
    </row>
    <row r="23" spans="1:5" s="36" customFormat="1" ht="12.75">
      <c r="A23" s="21" t="s">
        <v>92</v>
      </c>
      <c r="B23" s="1" t="s">
        <v>45</v>
      </c>
      <c r="C23" s="30" t="s">
        <v>81</v>
      </c>
      <c r="D23" s="30" t="s">
        <v>104</v>
      </c>
      <c r="E23" s="2">
        <f>E24</f>
        <v>3</v>
      </c>
    </row>
    <row r="24" spans="1:5" s="36" customFormat="1" ht="12.75">
      <c r="A24" s="21" t="s">
        <v>93</v>
      </c>
      <c r="B24" s="1" t="s">
        <v>45</v>
      </c>
      <c r="C24" s="30" t="s">
        <v>81</v>
      </c>
      <c r="D24" s="30" t="s">
        <v>105</v>
      </c>
      <c r="E24" s="2">
        <f>E26+E25</f>
        <v>3</v>
      </c>
    </row>
    <row r="25" spans="1:5" s="36" customFormat="1" ht="25.5">
      <c r="A25" s="21" t="s">
        <v>115</v>
      </c>
      <c r="B25" s="1" t="s">
        <v>45</v>
      </c>
      <c r="C25" s="30" t="s">
        <v>81</v>
      </c>
      <c r="D25" s="30" t="s">
        <v>114</v>
      </c>
      <c r="E25" s="2">
        <v>2</v>
      </c>
    </row>
    <row r="26" spans="1:5" s="36" customFormat="1" ht="12.75">
      <c r="A26" s="21" t="s">
        <v>94</v>
      </c>
      <c r="B26" s="1" t="s">
        <v>45</v>
      </c>
      <c r="C26" s="30" t="s">
        <v>81</v>
      </c>
      <c r="D26" s="30" t="s">
        <v>106</v>
      </c>
      <c r="E26" s="2">
        <v>1</v>
      </c>
    </row>
    <row r="27" spans="1:5" s="36" customFormat="1" ht="63.75">
      <c r="A27" s="37" t="s">
        <v>72</v>
      </c>
      <c r="B27" s="38" t="s">
        <v>32</v>
      </c>
      <c r="C27" s="38"/>
      <c r="D27" s="38"/>
      <c r="E27" s="43">
        <f>E28+E44+E56+E66+E76+E86+E96+E106</f>
        <v>78914</v>
      </c>
    </row>
    <row r="28" spans="1:5" s="36" customFormat="1" ht="51">
      <c r="A28" s="5" t="s">
        <v>128</v>
      </c>
      <c r="B28" s="4" t="s">
        <v>32</v>
      </c>
      <c r="C28" s="1"/>
      <c r="D28" s="1"/>
      <c r="E28" s="7">
        <f>E29</f>
        <v>11950</v>
      </c>
    </row>
    <row r="29" spans="1:5" s="36" customFormat="1" ht="51">
      <c r="A29" s="3" t="s">
        <v>116</v>
      </c>
      <c r="B29" s="1" t="s">
        <v>32</v>
      </c>
      <c r="C29" s="44" t="s">
        <v>119</v>
      </c>
      <c r="D29" s="44"/>
      <c r="E29" s="45">
        <f>E30+E34+E38+E40</f>
        <v>11950</v>
      </c>
    </row>
    <row r="30" spans="1:5" s="36" customFormat="1" ht="25.5">
      <c r="A30" s="15" t="s">
        <v>108</v>
      </c>
      <c r="B30" s="1" t="s">
        <v>32</v>
      </c>
      <c r="C30" s="30" t="s">
        <v>120</v>
      </c>
      <c r="D30" s="30" t="s">
        <v>96</v>
      </c>
      <c r="E30" s="2">
        <f>E31</f>
        <v>7849</v>
      </c>
    </row>
    <row r="31" spans="1:5" s="36" customFormat="1" ht="25.5">
      <c r="A31" s="22" t="s">
        <v>109</v>
      </c>
      <c r="B31" s="1" t="s">
        <v>32</v>
      </c>
      <c r="C31" s="30" t="s">
        <v>120</v>
      </c>
      <c r="D31" s="30" t="s">
        <v>111</v>
      </c>
      <c r="E31" s="2">
        <f>E32+E33</f>
        <v>7849</v>
      </c>
    </row>
    <row r="32" spans="1:5" s="36" customFormat="1" ht="12.75">
      <c r="A32" s="10" t="s">
        <v>86</v>
      </c>
      <c r="B32" s="1" t="s">
        <v>32</v>
      </c>
      <c r="C32" s="30" t="s">
        <v>120</v>
      </c>
      <c r="D32" s="30" t="s">
        <v>112</v>
      </c>
      <c r="E32" s="2">
        <v>7829</v>
      </c>
    </row>
    <row r="33" spans="1:5" s="36" customFormat="1" ht="25.5">
      <c r="A33" s="10" t="s">
        <v>110</v>
      </c>
      <c r="B33" s="1" t="s">
        <v>32</v>
      </c>
      <c r="C33" s="30" t="s">
        <v>120</v>
      </c>
      <c r="D33" s="30" t="s">
        <v>113</v>
      </c>
      <c r="E33" s="2">
        <v>20</v>
      </c>
    </row>
    <row r="34" spans="1:5" s="36" customFormat="1" ht="25.5">
      <c r="A34" s="10" t="s">
        <v>88</v>
      </c>
      <c r="B34" s="1" t="s">
        <v>32</v>
      </c>
      <c r="C34" s="30" t="s">
        <v>120</v>
      </c>
      <c r="D34" s="30" t="s">
        <v>100</v>
      </c>
      <c r="E34" s="2">
        <f>E35</f>
        <v>4024</v>
      </c>
    </row>
    <row r="35" spans="1:5" s="36" customFormat="1" ht="25.5">
      <c r="A35" s="10" t="s">
        <v>89</v>
      </c>
      <c r="B35" s="1" t="s">
        <v>32</v>
      </c>
      <c r="C35" s="30" t="s">
        <v>120</v>
      </c>
      <c r="D35" s="30" t="s">
        <v>101</v>
      </c>
      <c r="E35" s="2">
        <f>SUM(E36:E37)</f>
        <v>4024</v>
      </c>
    </row>
    <row r="36" spans="1:5" s="36" customFormat="1" ht="25.5">
      <c r="A36" s="10" t="s">
        <v>90</v>
      </c>
      <c r="B36" s="1" t="s">
        <v>32</v>
      </c>
      <c r="C36" s="30" t="s">
        <v>120</v>
      </c>
      <c r="D36" s="30" t="s">
        <v>102</v>
      </c>
      <c r="E36" s="2">
        <v>2031</v>
      </c>
    </row>
    <row r="37" spans="1:5" s="36" customFormat="1" ht="25.5">
      <c r="A37" s="10" t="s">
        <v>91</v>
      </c>
      <c r="B37" s="1" t="s">
        <v>32</v>
      </c>
      <c r="C37" s="30" t="s">
        <v>120</v>
      </c>
      <c r="D37" s="30" t="s">
        <v>103</v>
      </c>
      <c r="E37" s="2">
        <v>1993</v>
      </c>
    </row>
    <row r="38" spans="1:5" s="36" customFormat="1" ht="25.5">
      <c r="A38" s="10" t="s">
        <v>117</v>
      </c>
      <c r="B38" s="1" t="s">
        <v>32</v>
      </c>
      <c r="C38" s="30" t="s">
        <v>120</v>
      </c>
      <c r="D38" s="30" t="s">
        <v>121</v>
      </c>
      <c r="E38" s="2">
        <f>E39</f>
        <v>49</v>
      </c>
    </row>
    <row r="39" spans="1:5" s="36" customFormat="1" ht="12.75">
      <c r="A39" s="21" t="s">
        <v>118</v>
      </c>
      <c r="B39" s="1" t="s">
        <v>32</v>
      </c>
      <c r="C39" s="30" t="s">
        <v>120</v>
      </c>
      <c r="D39" s="30" t="s">
        <v>122</v>
      </c>
      <c r="E39" s="2">
        <v>49</v>
      </c>
    </row>
    <row r="40" spans="1:5" s="36" customFormat="1" ht="12.75">
      <c r="A40" s="21" t="s">
        <v>92</v>
      </c>
      <c r="B40" s="1" t="s">
        <v>32</v>
      </c>
      <c r="C40" s="30" t="s">
        <v>120</v>
      </c>
      <c r="D40" s="30" t="s">
        <v>104</v>
      </c>
      <c r="E40" s="2">
        <f>E41</f>
        <v>28</v>
      </c>
    </row>
    <row r="41" spans="1:5" s="36" customFormat="1" ht="12.75">
      <c r="A41" s="21" t="s">
        <v>93</v>
      </c>
      <c r="B41" s="1" t="s">
        <v>32</v>
      </c>
      <c r="C41" s="30" t="s">
        <v>120</v>
      </c>
      <c r="D41" s="30" t="s">
        <v>105</v>
      </c>
      <c r="E41" s="2">
        <f>E42+E43</f>
        <v>28</v>
      </c>
    </row>
    <row r="42" spans="1:5" s="36" customFormat="1" ht="25.5">
      <c r="A42" s="21" t="s">
        <v>115</v>
      </c>
      <c r="B42" s="1" t="s">
        <v>32</v>
      </c>
      <c r="C42" s="30" t="s">
        <v>120</v>
      </c>
      <c r="D42" s="30" t="s">
        <v>114</v>
      </c>
      <c r="E42" s="2">
        <v>20</v>
      </c>
    </row>
    <row r="43" spans="1:5" s="36" customFormat="1" ht="12.75">
      <c r="A43" s="21" t="s">
        <v>94</v>
      </c>
      <c r="B43" s="1" t="s">
        <v>32</v>
      </c>
      <c r="C43" s="30" t="s">
        <v>120</v>
      </c>
      <c r="D43" s="30" t="s">
        <v>106</v>
      </c>
      <c r="E43" s="2">
        <v>8</v>
      </c>
    </row>
    <row r="44" spans="1:5" s="36" customFormat="1" ht="38.25">
      <c r="A44" s="5" t="s">
        <v>129</v>
      </c>
      <c r="B44" s="4" t="s">
        <v>32</v>
      </c>
      <c r="C44" s="30"/>
      <c r="D44" s="30"/>
      <c r="E44" s="7">
        <f>E45</f>
        <v>1618</v>
      </c>
    </row>
    <row r="45" spans="1:5" s="36" customFormat="1" ht="38.25">
      <c r="A45" s="3" t="s">
        <v>123</v>
      </c>
      <c r="B45" s="1" t="s">
        <v>32</v>
      </c>
      <c r="C45" s="44" t="s">
        <v>124</v>
      </c>
      <c r="D45" s="44"/>
      <c r="E45" s="45">
        <f>E46</f>
        <v>1618</v>
      </c>
    </row>
    <row r="46" spans="1:5" s="36" customFormat="1" ht="25.5">
      <c r="A46" s="46" t="s">
        <v>108</v>
      </c>
      <c r="B46" s="1" t="s">
        <v>32</v>
      </c>
      <c r="C46" s="30" t="s">
        <v>125</v>
      </c>
      <c r="D46" s="30"/>
      <c r="E46" s="2">
        <f>E47+E51+E54</f>
        <v>1618</v>
      </c>
    </row>
    <row r="47" spans="1:5" s="36" customFormat="1" ht="63.75">
      <c r="A47" s="22" t="s">
        <v>84</v>
      </c>
      <c r="B47" s="1" t="s">
        <v>32</v>
      </c>
      <c r="C47" s="30" t="s">
        <v>125</v>
      </c>
      <c r="D47" s="30" t="s">
        <v>96</v>
      </c>
      <c r="E47" s="2">
        <f>E48</f>
        <v>1443</v>
      </c>
    </row>
    <row r="48" spans="1:5" s="36" customFormat="1" ht="25.5">
      <c r="A48" s="22" t="s">
        <v>109</v>
      </c>
      <c r="B48" s="1" t="s">
        <v>32</v>
      </c>
      <c r="C48" s="30" t="s">
        <v>125</v>
      </c>
      <c r="D48" s="30" t="s">
        <v>111</v>
      </c>
      <c r="E48" s="2">
        <f>E49+E50</f>
        <v>1443</v>
      </c>
    </row>
    <row r="49" spans="1:5" s="36" customFormat="1" ht="12.75">
      <c r="A49" s="10" t="s">
        <v>86</v>
      </c>
      <c r="B49" s="1" t="s">
        <v>32</v>
      </c>
      <c r="C49" s="30" t="s">
        <v>125</v>
      </c>
      <c r="D49" s="30" t="s">
        <v>112</v>
      </c>
      <c r="E49" s="2">
        <v>1439</v>
      </c>
    </row>
    <row r="50" spans="1:5" s="36" customFormat="1" ht="25.5">
      <c r="A50" s="10" t="s">
        <v>110</v>
      </c>
      <c r="B50" s="1" t="s">
        <v>32</v>
      </c>
      <c r="C50" s="30" t="s">
        <v>125</v>
      </c>
      <c r="D50" s="30" t="s">
        <v>113</v>
      </c>
      <c r="E50" s="2">
        <v>4</v>
      </c>
    </row>
    <row r="51" spans="1:5" s="36" customFormat="1" ht="25.5">
      <c r="A51" s="10" t="s">
        <v>88</v>
      </c>
      <c r="B51" s="1" t="s">
        <v>32</v>
      </c>
      <c r="C51" s="30" t="s">
        <v>125</v>
      </c>
      <c r="D51" s="30" t="s">
        <v>100</v>
      </c>
      <c r="E51" s="2">
        <f>E52</f>
        <v>153</v>
      </c>
    </row>
    <row r="52" spans="1:5" s="36" customFormat="1" ht="25.5">
      <c r="A52" s="10" t="s">
        <v>89</v>
      </c>
      <c r="B52" s="1" t="s">
        <v>32</v>
      </c>
      <c r="C52" s="30" t="s">
        <v>125</v>
      </c>
      <c r="D52" s="30" t="s">
        <v>101</v>
      </c>
      <c r="E52" s="2">
        <f>E53</f>
        <v>153</v>
      </c>
    </row>
    <row r="53" spans="1:5" s="36" customFormat="1" ht="25.5">
      <c r="A53" s="10" t="s">
        <v>91</v>
      </c>
      <c r="B53" s="1" t="s">
        <v>32</v>
      </c>
      <c r="C53" s="30" t="s">
        <v>125</v>
      </c>
      <c r="D53" s="30" t="s">
        <v>103</v>
      </c>
      <c r="E53" s="2">
        <v>153</v>
      </c>
    </row>
    <row r="54" spans="1:5" s="36" customFormat="1" ht="25.5">
      <c r="A54" s="10" t="s">
        <v>117</v>
      </c>
      <c r="B54" s="1" t="s">
        <v>32</v>
      </c>
      <c r="C54" s="30" t="s">
        <v>125</v>
      </c>
      <c r="D54" s="30" t="s">
        <v>121</v>
      </c>
      <c r="E54" s="2">
        <f>E55</f>
        <v>22</v>
      </c>
    </row>
    <row r="55" spans="1:5" s="36" customFormat="1" ht="12.75">
      <c r="A55" s="10" t="s">
        <v>118</v>
      </c>
      <c r="B55" s="1" t="s">
        <v>32</v>
      </c>
      <c r="C55" s="30" t="s">
        <v>125</v>
      </c>
      <c r="D55" s="30" t="s">
        <v>122</v>
      </c>
      <c r="E55" s="2">
        <v>22</v>
      </c>
    </row>
    <row r="56" spans="1:5" s="36" customFormat="1" ht="51">
      <c r="A56" s="5" t="s">
        <v>130</v>
      </c>
      <c r="B56" s="4" t="s">
        <v>32</v>
      </c>
      <c r="C56" s="30"/>
      <c r="D56" s="30"/>
      <c r="E56" s="7">
        <f>E57</f>
        <v>1642</v>
      </c>
    </row>
    <row r="57" spans="1:5" s="36" customFormat="1" ht="51">
      <c r="A57" s="3" t="s">
        <v>131</v>
      </c>
      <c r="B57" s="1" t="s">
        <v>32</v>
      </c>
      <c r="C57" s="44" t="s">
        <v>126</v>
      </c>
      <c r="D57" s="44"/>
      <c r="E57" s="45">
        <f>E58</f>
        <v>1642</v>
      </c>
    </row>
    <row r="58" spans="1:5" s="36" customFormat="1" ht="25.5">
      <c r="A58" s="22" t="s">
        <v>108</v>
      </c>
      <c r="B58" s="1" t="s">
        <v>32</v>
      </c>
      <c r="C58" s="30" t="s">
        <v>127</v>
      </c>
      <c r="D58" s="30"/>
      <c r="E58" s="2">
        <f>E59+E63</f>
        <v>1642</v>
      </c>
    </row>
    <row r="59" spans="1:5" s="36" customFormat="1" ht="63.75">
      <c r="A59" s="22" t="s">
        <v>84</v>
      </c>
      <c r="B59" s="1" t="s">
        <v>32</v>
      </c>
      <c r="C59" s="30" t="s">
        <v>127</v>
      </c>
      <c r="D59" s="30" t="s">
        <v>96</v>
      </c>
      <c r="E59" s="2">
        <f>E60</f>
        <v>1495</v>
      </c>
    </row>
    <row r="60" spans="1:5" s="36" customFormat="1" ht="25.5">
      <c r="A60" s="22" t="s">
        <v>109</v>
      </c>
      <c r="B60" s="1" t="s">
        <v>32</v>
      </c>
      <c r="C60" s="30" t="s">
        <v>127</v>
      </c>
      <c r="D60" s="30" t="s">
        <v>111</v>
      </c>
      <c r="E60" s="2">
        <f>E61+E62</f>
        <v>1495</v>
      </c>
    </row>
    <row r="61" spans="1:5" s="36" customFormat="1" ht="12.75">
      <c r="A61" s="10" t="s">
        <v>86</v>
      </c>
      <c r="B61" s="1" t="s">
        <v>32</v>
      </c>
      <c r="C61" s="30" t="s">
        <v>127</v>
      </c>
      <c r="D61" s="30" t="s">
        <v>112</v>
      </c>
      <c r="E61" s="2">
        <v>1491</v>
      </c>
    </row>
    <row r="62" spans="1:5" s="36" customFormat="1" ht="25.5">
      <c r="A62" s="10" t="s">
        <v>110</v>
      </c>
      <c r="B62" s="1" t="s">
        <v>32</v>
      </c>
      <c r="C62" s="30" t="s">
        <v>127</v>
      </c>
      <c r="D62" s="30" t="s">
        <v>113</v>
      </c>
      <c r="E62" s="2">
        <v>4</v>
      </c>
    </row>
    <row r="63" spans="1:5" s="36" customFormat="1" ht="25.5">
      <c r="A63" s="10" t="s">
        <v>88</v>
      </c>
      <c r="B63" s="1" t="s">
        <v>32</v>
      </c>
      <c r="C63" s="30" t="s">
        <v>127</v>
      </c>
      <c r="D63" s="30" t="s">
        <v>100</v>
      </c>
      <c r="E63" s="2">
        <f>E64</f>
        <v>147</v>
      </c>
    </row>
    <row r="64" spans="1:5" s="36" customFormat="1" ht="25.5">
      <c r="A64" s="10" t="s">
        <v>89</v>
      </c>
      <c r="B64" s="1" t="s">
        <v>32</v>
      </c>
      <c r="C64" s="30" t="s">
        <v>127</v>
      </c>
      <c r="D64" s="30" t="s">
        <v>101</v>
      </c>
      <c r="E64" s="2">
        <f>E65</f>
        <v>147</v>
      </c>
    </row>
    <row r="65" spans="1:5" s="36" customFormat="1" ht="25.5">
      <c r="A65" s="10" t="s">
        <v>91</v>
      </c>
      <c r="B65" s="1" t="s">
        <v>32</v>
      </c>
      <c r="C65" s="30" t="s">
        <v>127</v>
      </c>
      <c r="D65" s="30" t="s">
        <v>103</v>
      </c>
      <c r="E65" s="2">
        <v>147</v>
      </c>
    </row>
    <row r="66" spans="1:5" s="36" customFormat="1" ht="38.25">
      <c r="A66" s="47" t="s">
        <v>135</v>
      </c>
      <c r="B66" s="4" t="s">
        <v>32</v>
      </c>
      <c r="C66" s="1"/>
      <c r="D66" s="1"/>
      <c r="E66" s="7">
        <f>E67</f>
        <v>2615</v>
      </c>
    </row>
    <row r="67" spans="1:5" s="36" customFormat="1" ht="38.25">
      <c r="A67" s="48" t="s">
        <v>132</v>
      </c>
      <c r="B67" s="1" t="s">
        <v>32</v>
      </c>
      <c r="C67" s="44" t="s">
        <v>133</v>
      </c>
      <c r="D67" s="44"/>
      <c r="E67" s="45">
        <f>E68</f>
        <v>2615</v>
      </c>
    </row>
    <row r="68" spans="1:5" s="36" customFormat="1" ht="25.5">
      <c r="A68" s="15" t="s">
        <v>108</v>
      </c>
      <c r="B68" s="1" t="s">
        <v>32</v>
      </c>
      <c r="C68" s="30" t="s">
        <v>134</v>
      </c>
      <c r="D68" s="19"/>
      <c r="E68" s="2">
        <f>E69+E73</f>
        <v>2615</v>
      </c>
    </row>
    <row r="69" spans="1:5" s="36" customFormat="1" ht="63.75">
      <c r="A69" s="22" t="s">
        <v>84</v>
      </c>
      <c r="B69" s="1" t="s">
        <v>32</v>
      </c>
      <c r="C69" s="30" t="s">
        <v>134</v>
      </c>
      <c r="D69" s="30" t="s">
        <v>96</v>
      </c>
      <c r="E69" s="2">
        <f>E70</f>
        <v>2394</v>
      </c>
    </row>
    <row r="70" spans="1:5" s="36" customFormat="1" ht="25.5">
      <c r="A70" s="22" t="s">
        <v>109</v>
      </c>
      <c r="B70" s="1" t="s">
        <v>32</v>
      </c>
      <c r="C70" s="30" t="s">
        <v>134</v>
      </c>
      <c r="D70" s="30" t="s">
        <v>111</v>
      </c>
      <c r="E70" s="2">
        <f>E71+E72</f>
        <v>2394</v>
      </c>
    </row>
    <row r="71" spans="1:5" s="36" customFormat="1" ht="12.75">
      <c r="A71" s="10" t="s">
        <v>86</v>
      </c>
      <c r="B71" s="1" t="s">
        <v>32</v>
      </c>
      <c r="C71" s="30" t="s">
        <v>134</v>
      </c>
      <c r="D71" s="30" t="s">
        <v>112</v>
      </c>
      <c r="E71" s="2">
        <v>2388</v>
      </c>
    </row>
    <row r="72" spans="1:5" s="36" customFormat="1" ht="25.5">
      <c r="A72" s="10" t="s">
        <v>110</v>
      </c>
      <c r="B72" s="1" t="s">
        <v>32</v>
      </c>
      <c r="C72" s="30" t="s">
        <v>134</v>
      </c>
      <c r="D72" s="30" t="s">
        <v>113</v>
      </c>
      <c r="E72" s="2">
        <v>6</v>
      </c>
    </row>
    <row r="73" spans="1:5" s="36" customFormat="1" ht="25.5">
      <c r="A73" s="10" t="s">
        <v>88</v>
      </c>
      <c r="B73" s="1" t="s">
        <v>32</v>
      </c>
      <c r="C73" s="30" t="s">
        <v>134</v>
      </c>
      <c r="D73" s="30" t="s">
        <v>100</v>
      </c>
      <c r="E73" s="2">
        <f>E74</f>
        <v>221</v>
      </c>
    </row>
    <row r="74" spans="1:5" s="36" customFormat="1" ht="25.5">
      <c r="A74" s="10" t="s">
        <v>89</v>
      </c>
      <c r="B74" s="1" t="s">
        <v>32</v>
      </c>
      <c r="C74" s="30" t="s">
        <v>134</v>
      </c>
      <c r="D74" s="30" t="s">
        <v>101</v>
      </c>
      <c r="E74" s="2">
        <f>E75</f>
        <v>221</v>
      </c>
    </row>
    <row r="75" spans="1:5" s="36" customFormat="1" ht="25.5">
      <c r="A75" s="10" t="s">
        <v>91</v>
      </c>
      <c r="B75" s="1" t="s">
        <v>32</v>
      </c>
      <c r="C75" s="30" t="s">
        <v>134</v>
      </c>
      <c r="D75" s="30" t="s">
        <v>103</v>
      </c>
      <c r="E75" s="2">
        <v>221</v>
      </c>
    </row>
    <row r="76" spans="1:5" s="36" customFormat="1" ht="38.25">
      <c r="A76" s="6" t="s">
        <v>139</v>
      </c>
      <c r="B76" s="4" t="s">
        <v>32</v>
      </c>
      <c r="C76" s="4"/>
      <c r="D76" s="4"/>
      <c r="E76" s="7">
        <f>E77</f>
        <v>695</v>
      </c>
    </row>
    <row r="77" spans="1:5" s="36" customFormat="1" ht="38.25">
      <c r="A77" s="3" t="s">
        <v>136</v>
      </c>
      <c r="B77" s="1" t="s">
        <v>32</v>
      </c>
      <c r="C77" s="44" t="s">
        <v>137</v>
      </c>
      <c r="D77" s="18"/>
      <c r="E77" s="45">
        <f>E78</f>
        <v>695</v>
      </c>
    </row>
    <row r="78" spans="1:5" s="36" customFormat="1" ht="25.5">
      <c r="A78" s="15" t="s">
        <v>108</v>
      </c>
      <c r="B78" s="1" t="s">
        <v>32</v>
      </c>
      <c r="C78" s="30" t="s">
        <v>138</v>
      </c>
      <c r="D78" s="30"/>
      <c r="E78" s="2">
        <f>E79+E83</f>
        <v>695</v>
      </c>
    </row>
    <row r="79" spans="1:5" s="36" customFormat="1" ht="63.75">
      <c r="A79" s="22" t="s">
        <v>84</v>
      </c>
      <c r="B79" s="1" t="s">
        <v>32</v>
      </c>
      <c r="C79" s="30" t="s">
        <v>138</v>
      </c>
      <c r="D79" s="30" t="s">
        <v>96</v>
      </c>
      <c r="E79" s="2">
        <f>E80</f>
        <v>658</v>
      </c>
    </row>
    <row r="80" spans="1:5" s="36" customFormat="1" ht="25.5">
      <c r="A80" s="22" t="s">
        <v>109</v>
      </c>
      <c r="B80" s="1" t="s">
        <v>32</v>
      </c>
      <c r="C80" s="30" t="s">
        <v>138</v>
      </c>
      <c r="D80" s="30" t="s">
        <v>111</v>
      </c>
      <c r="E80" s="2">
        <f>E81+E82</f>
        <v>658</v>
      </c>
    </row>
    <row r="81" spans="1:5" s="36" customFormat="1" ht="12.75">
      <c r="A81" s="10" t="s">
        <v>86</v>
      </c>
      <c r="B81" s="1" t="s">
        <v>32</v>
      </c>
      <c r="C81" s="30" t="s">
        <v>138</v>
      </c>
      <c r="D81" s="30" t="s">
        <v>112</v>
      </c>
      <c r="E81" s="2">
        <v>657</v>
      </c>
    </row>
    <row r="82" spans="1:5" s="36" customFormat="1" ht="25.5">
      <c r="A82" s="10" t="s">
        <v>110</v>
      </c>
      <c r="B82" s="1" t="s">
        <v>32</v>
      </c>
      <c r="C82" s="30" t="s">
        <v>138</v>
      </c>
      <c r="D82" s="30" t="s">
        <v>113</v>
      </c>
      <c r="E82" s="2">
        <v>1</v>
      </c>
    </row>
    <row r="83" spans="1:5" s="36" customFormat="1" ht="25.5">
      <c r="A83" s="10" t="s">
        <v>88</v>
      </c>
      <c r="B83" s="1" t="s">
        <v>32</v>
      </c>
      <c r="C83" s="30" t="s">
        <v>138</v>
      </c>
      <c r="D83" s="30" t="s">
        <v>100</v>
      </c>
      <c r="E83" s="2">
        <f>E84</f>
        <v>37</v>
      </c>
    </row>
    <row r="84" spans="1:5" s="36" customFormat="1" ht="25.5">
      <c r="A84" s="10" t="s">
        <v>89</v>
      </c>
      <c r="B84" s="1" t="s">
        <v>32</v>
      </c>
      <c r="C84" s="30" t="s">
        <v>138</v>
      </c>
      <c r="D84" s="30" t="s">
        <v>101</v>
      </c>
      <c r="E84" s="2">
        <f>E85</f>
        <v>37</v>
      </c>
    </row>
    <row r="85" spans="1:5" s="36" customFormat="1" ht="25.5">
      <c r="A85" s="10" t="s">
        <v>91</v>
      </c>
      <c r="B85" s="1" t="s">
        <v>32</v>
      </c>
      <c r="C85" s="30" t="s">
        <v>138</v>
      </c>
      <c r="D85" s="30" t="s">
        <v>103</v>
      </c>
      <c r="E85" s="2">
        <v>37</v>
      </c>
    </row>
    <row r="86" spans="1:5" s="36" customFormat="1" ht="38.25">
      <c r="A86" s="9" t="s">
        <v>144</v>
      </c>
      <c r="B86" s="4" t="s">
        <v>32</v>
      </c>
      <c r="C86" s="4"/>
      <c r="D86" s="4"/>
      <c r="E86" s="7">
        <f>E87</f>
        <v>717</v>
      </c>
    </row>
    <row r="87" spans="1:5" s="36" customFormat="1" ht="38.25">
      <c r="A87" s="8" t="s">
        <v>140</v>
      </c>
      <c r="B87" s="1" t="s">
        <v>32</v>
      </c>
      <c r="C87" s="44" t="s">
        <v>142</v>
      </c>
      <c r="D87" s="18"/>
      <c r="E87" s="45">
        <f>E88</f>
        <v>717</v>
      </c>
    </row>
    <row r="88" spans="1:5" s="36" customFormat="1" ht="25.5">
      <c r="A88" s="46" t="s">
        <v>108</v>
      </c>
      <c r="B88" s="1" t="s">
        <v>32</v>
      </c>
      <c r="C88" s="30" t="s">
        <v>143</v>
      </c>
      <c r="D88" s="30"/>
      <c r="E88" s="2">
        <f>E89+E93</f>
        <v>717</v>
      </c>
    </row>
    <row r="89" spans="1:5" s="36" customFormat="1" ht="63.75">
      <c r="A89" s="22" t="s">
        <v>84</v>
      </c>
      <c r="B89" s="1" t="s">
        <v>32</v>
      </c>
      <c r="C89" s="30" t="s">
        <v>143</v>
      </c>
      <c r="D89" s="30" t="s">
        <v>96</v>
      </c>
      <c r="E89" s="2">
        <f>E90</f>
        <v>639</v>
      </c>
    </row>
    <row r="90" spans="1:5" s="36" customFormat="1" ht="25.5">
      <c r="A90" s="22" t="s">
        <v>109</v>
      </c>
      <c r="B90" s="1" t="s">
        <v>32</v>
      </c>
      <c r="C90" s="30" t="s">
        <v>143</v>
      </c>
      <c r="D90" s="30" t="s">
        <v>111</v>
      </c>
      <c r="E90" s="2">
        <f>E91+E92</f>
        <v>639</v>
      </c>
    </row>
    <row r="91" spans="1:5" s="36" customFormat="1" ht="12.75">
      <c r="A91" s="10" t="s">
        <v>86</v>
      </c>
      <c r="B91" s="1" t="s">
        <v>32</v>
      </c>
      <c r="C91" s="30" t="s">
        <v>143</v>
      </c>
      <c r="D91" s="30" t="s">
        <v>112</v>
      </c>
      <c r="E91" s="2">
        <v>637</v>
      </c>
    </row>
    <row r="92" spans="1:5" s="36" customFormat="1" ht="38.25">
      <c r="A92" s="10" t="s">
        <v>141</v>
      </c>
      <c r="B92" s="1" t="s">
        <v>32</v>
      </c>
      <c r="C92" s="30" t="s">
        <v>143</v>
      </c>
      <c r="D92" s="30" t="s">
        <v>113</v>
      </c>
      <c r="E92" s="2">
        <v>2</v>
      </c>
    </row>
    <row r="93" spans="1:5" s="36" customFormat="1" ht="25.5">
      <c r="A93" s="10" t="s">
        <v>88</v>
      </c>
      <c r="B93" s="1" t="s">
        <v>32</v>
      </c>
      <c r="C93" s="30" t="s">
        <v>143</v>
      </c>
      <c r="D93" s="30" t="s">
        <v>100</v>
      </c>
      <c r="E93" s="2">
        <f>E94</f>
        <v>78</v>
      </c>
    </row>
    <row r="94" spans="1:5" s="36" customFormat="1" ht="25.5">
      <c r="A94" s="10" t="s">
        <v>89</v>
      </c>
      <c r="B94" s="1" t="s">
        <v>32</v>
      </c>
      <c r="C94" s="30" t="s">
        <v>143</v>
      </c>
      <c r="D94" s="30" t="s">
        <v>101</v>
      </c>
      <c r="E94" s="2">
        <f>SUM(E95:E95)</f>
        <v>78</v>
      </c>
    </row>
    <row r="95" spans="1:5" s="36" customFormat="1" ht="25.5">
      <c r="A95" s="10" t="s">
        <v>91</v>
      </c>
      <c r="B95" s="1" t="s">
        <v>32</v>
      </c>
      <c r="C95" s="30" t="s">
        <v>143</v>
      </c>
      <c r="D95" s="30" t="s">
        <v>103</v>
      </c>
      <c r="E95" s="2">
        <v>78</v>
      </c>
    </row>
    <row r="96" spans="1:5" s="36" customFormat="1" ht="51">
      <c r="A96" s="6" t="s">
        <v>145</v>
      </c>
      <c r="B96" s="4" t="s">
        <v>32</v>
      </c>
      <c r="C96" s="4"/>
      <c r="D96" s="4"/>
      <c r="E96" s="7">
        <f>E97</f>
        <v>904</v>
      </c>
    </row>
    <row r="97" spans="1:5" s="36" customFormat="1" ht="38.25">
      <c r="A97" s="3" t="s">
        <v>146</v>
      </c>
      <c r="B97" s="1" t="s">
        <v>32</v>
      </c>
      <c r="C97" s="44" t="s">
        <v>147</v>
      </c>
      <c r="D97" s="18"/>
      <c r="E97" s="45">
        <f>E98</f>
        <v>904</v>
      </c>
    </row>
    <row r="98" spans="1:5" s="36" customFormat="1" ht="25.5">
      <c r="A98" s="15" t="s">
        <v>108</v>
      </c>
      <c r="B98" s="1" t="s">
        <v>32</v>
      </c>
      <c r="C98" s="30" t="s">
        <v>148</v>
      </c>
      <c r="D98" s="30"/>
      <c r="E98" s="2">
        <f>E99+E103</f>
        <v>904</v>
      </c>
    </row>
    <row r="99" spans="1:5" s="36" customFormat="1" ht="63.75">
      <c r="A99" s="22" t="s">
        <v>84</v>
      </c>
      <c r="B99" s="1" t="s">
        <v>32</v>
      </c>
      <c r="C99" s="30" t="s">
        <v>148</v>
      </c>
      <c r="D99" s="30" t="s">
        <v>96</v>
      </c>
      <c r="E99" s="2">
        <f>E100</f>
        <v>830</v>
      </c>
    </row>
    <row r="100" spans="1:5" s="36" customFormat="1" ht="25.5">
      <c r="A100" s="22" t="s">
        <v>109</v>
      </c>
      <c r="B100" s="1" t="s">
        <v>32</v>
      </c>
      <c r="C100" s="30" t="s">
        <v>148</v>
      </c>
      <c r="D100" s="30" t="s">
        <v>111</v>
      </c>
      <c r="E100" s="2">
        <f>E101+E102</f>
        <v>830</v>
      </c>
    </row>
    <row r="101" spans="1:5" s="36" customFormat="1" ht="12.75">
      <c r="A101" s="10" t="s">
        <v>86</v>
      </c>
      <c r="B101" s="1" t="s">
        <v>32</v>
      </c>
      <c r="C101" s="30" t="s">
        <v>148</v>
      </c>
      <c r="D101" s="30" t="s">
        <v>112</v>
      </c>
      <c r="E101" s="2">
        <v>828</v>
      </c>
    </row>
    <row r="102" spans="1:5" s="36" customFormat="1" ht="25.5">
      <c r="A102" s="10" t="s">
        <v>110</v>
      </c>
      <c r="B102" s="1" t="s">
        <v>32</v>
      </c>
      <c r="C102" s="30" t="s">
        <v>148</v>
      </c>
      <c r="D102" s="30" t="s">
        <v>113</v>
      </c>
      <c r="E102" s="2">
        <v>2</v>
      </c>
    </row>
    <row r="103" spans="1:5" s="36" customFormat="1" ht="25.5">
      <c r="A103" s="10" t="s">
        <v>88</v>
      </c>
      <c r="B103" s="1" t="s">
        <v>32</v>
      </c>
      <c r="C103" s="30" t="s">
        <v>148</v>
      </c>
      <c r="D103" s="30" t="s">
        <v>100</v>
      </c>
      <c r="E103" s="2">
        <f>E104</f>
        <v>74</v>
      </c>
    </row>
    <row r="104" spans="1:5" s="36" customFormat="1" ht="25.5">
      <c r="A104" s="10" t="s">
        <v>89</v>
      </c>
      <c r="B104" s="1" t="s">
        <v>32</v>
      </c>
      <c r="C104" s="30" t="s">
        <v>148</v>
      </c>
      <c r="D104" s="30" t="s">
        <v>101</v>
      </c>
      <c r="E104" s="2">
        <f>E105</f>
        <v>74</v>
      </c>
    </row>
    <row r="105" spans="1:5" s="36" customFormat="1" ht="25.5">
      <c r="A105" s="10" t="s">
        <v>91</v>
      </c>
      <c r="B105" s="1" t="s">
        <v>32</v>
      </c>
      <c r="C105" s="30" t="s">
        <v>148</v>
      </c>
      <c r="D105" s="30" t="s">
        <v>103</v>
      </c>
      <c r="E105" s="2">
        <v>74</v>
      </c>
    </row>
    <row r="106" spans="1:5" s="36" customFormat="1" ht="12.75">
      <c r="A106" s="8" t="s">
        <v>107</v>
      </c>
      <c r="B106" s="1" t="s">
        <v>32</v>
      </c>
      <c r="C106" s="44" t="s">
        <v>82</v>
      </c>
      <c r="D106" s="18"/>
      <c r="E106" s="45">
        <f>E107+E123</f>
        <v>58773</v>
      </c>
    </row>
    <row r="107" spans="1:5" s="36" customFormat="1" ht="25.5">
      <c r="A107" s="22" t="s">
        <v>108</v>
      </c>
      <c r="B107" s="1" t="s">
        <v>32</v>
      </c>
      <c r="C107" s="30" t="s">
        <v>81</v>
      </c>
      <c r="D107" s="30"/>
      <c r="E107" s="2">
        <f>E108+E112+E117+E119</f>
        <v>57359</v>
      </c>
    </row>
    <row r="108" spans="1:5" s="36" customFormat="1" ht="63.75">
      <c r="A108" s="22" t="s">
        <v>84</v>
      </c>
      <c r="B108" s="1" t="s">
        <v>32</v>
      </c>
      <c r="C108" s="30" t="s">
        <v>81</v>
      </c>
      <c r="D108" s="30" t="s">
        <v>96</v>
      </c>
      <c r="E108" s="2">
        <f>E109</f>
        <v>30586</v>
      </c>
    </row>
    <row r="109" spans="1:5" s="36" customFormat="1" ht="25.5">
      <c r="A109" s="22" t="s">
        <v>109</v>
      </c>
      <c r="B109" s="1" t="s">
        <v>32</v>
      </c>
      <c r="C109" s="30" t="s">
        <v>81</v>
      </c>
      <c r="D109" s="30" t="s">
        <v>111</v>
      </c>
      <c r="E109" s="2">
        <f>E110+E111</f>
        <v>30586</v>
      </c>
    </row>
    <row r="110" spans="1:5" s="36" customFormat="1" ht="12.75">
      <c r="A110" s="10" t="s">
        <v>86</v>
      </c>
      <c r="B110" s="1" t="s">
        <v>32</v>
      </c>
      <c r="C110" s="30" t="s">
        <v>81</v>
      </c>
      <c r="D110" s="30" t="s">
        <v>112</v>
      </c>
      <c r="E110" s="2">
        <f>29400+1122</f>
        <v>30522</v>
      </c>
    </row>
    <row r="111" spans="1:5" s="36" customFormat="1" ht="25.5">
      <c r="A111" s="10" t="s">
        <v>110</v>
      </c>
      <c r="B111" s="1" t="s">
        <v>32</v>
      </c>
      <c r="C111" s="30" t="s">
        <v>81</v>
      </c>
      <c r="D111" s="30" t="s">
        <v>113</v>
      </c>
      <c r="E111" s="2">
        <f>61+3</f>
        <v>64</v>
      </c>
    </row>
    <row r="112" spans="1:5" s="36" customFormat="1" ht="25.5">
      <c r="A112" s="10" t="s">
        <v>88</v>
      </c>
      <c r="B112" s="1" t="s">
        <v>32</v>
      </c>
      <c r="C112" s="30" t="s">
        <v>81</v>
      </c>
      <c r="D112" s="30" t="s">
        <v>100</v>
      </c>
      <c r="E112" s="2">
        <f>E113</f>
        <v>26176</v>
      </c>
    </row>
    <row r="113" spans="1:5" s="36" customFormat="1" ht="25.5">
      <c r="A113" s="10" t="s">
        <v>89</v>
      </c>
      <c r="B113" s="1" t="s">
        <v>32</v>
      </c>
      <c r="C113" s="30" t="s">
        <v>81</v>
      </c>
      <c r="D113" s="30" t="s">
        <v>101</v>
      </c>
      <c r="E113" s="2">
        <f>SUM(E114:E116)</f>
        <v>26176</v>
      </c>
    </row>
    <row r="114" spans="1:5" s="36" customFormat="1" ht="25.5">
      <c r="A114" s="10" t="s">
        <v>90</v>
      </c>
      <c r="B114" s="1" t="s">
        <v>32</v>
      </c>
      <c r="C114" s="30" t="s">
        <v>81</v>
      </c>
      <c r="D114" s="30" t="s">
        <v>102</v>
      </c>
      <c r="E114" s="2">
        <v>7423</v>
      </c>
    </row>
    <row r="115" spans="1:5" s="36" customFormat="1" ht="38.25">
      <c r="A115" s="10" t="s">
        <v>158</v>
      </c>
      <c r="B115" s="1" t="s">
        <v>32</v>
      </c>
      <c r="C115" s="30" t="s">
        <v>81</v>
      </c>
      <c r="D115" s="30" t="s">
        <v>160</v>
      </c>
      <c r="E115" s="2">
        <v>3865</v>
      </c>
    </row>
    <row r="116" spans="1:5" s="36" customFormat="1" ht="25.5">
      <c r="A116" s="10" t="s">
        <v>91</v>
      </c>
      <c r="B116" s="1" t="s">
        <v>32</v>
      </c>
      <c r="C116" s="30" t="s">
        <v>81</v>
      </c>
      <c r="D116" s="30" t="s">
        <v>103</v>
      </c>
      <c r="E116" s="2">
        <f>14776+112</f>
        <v>14888</v>
      </c>
    </row>
    <row r="117" spans="1:5" s="36" customFormat="1" ht="25.5">
      <c r="A117" s="10" t="s">
        <v>117</v>
      </c>
      <c r="B117" s="1" t="s">
        <v>32</v>
      </c>
      <c r="C117" s="30" t="s">
        <v>81</v>
      </c>
      <c r="D117" s="30" t="s">
        <v>121</v>
      </c>
      <c r="E117" s="2">
        <f>E118</f>
        <v>150</v>
      </c>
    </row>
    <row r="118" spans="1:5" s="36" customFormat="1" ht="12.75">
      <c r="A118" s="21" t="s">
        <v>118</v>
      </c>
      <c r="B118" s="1" t="s">
        <v>32</v>
      </c>
      <c r="C118" s="30" t="s">
        <v>81</v>
      </c>
      <c r="D118" s="30" t="s">
        <v>122</v>
      </c>
      <c r="E118" s="2">
        <v>150</v>
      </c>
    </row>
    <row r="119" spans="1:5" s="36" customFormat="1" ht="12.75">
      <c r="A119" s="21" t="s">
        <v>92</v>
      </c>
      <c r="B119" s="1" t="s">
        <v>32</v>
      </c>
      <c r="C119" s="30" t="s">
        <v>81</v>
      </c>
      <c r="D119" s="30" t="s">
        <v>104</v>
      </c>
      <c r="E119" s="2">
        <f>E120</f>
        <v>447</v>
      </c>
    </row>
    <row r="120" spans="1:5" s="36" customFormat="1" ht="12.75">
      <c r="A120" s="21" t="s">
        <v>93</v>
      </c>
      <c r="B120" s="1" t="s">
        <v>32</v>
      </c>
      <c r="C120" s="30" t="s">
        <v>81</v>
      </c>
      <c r="D120" s="30" t="s">
        <v>105</v>
      </c>
      <c r="E120" s="2">
        <f>E121+E122</f>
        <v>447</v>
      </c>
    </row>
    <row r="121" spans="1:5" s="36" customFormat="1" ht="25.5">
      <c r="A121" s="21" t="s">
        <v>115</v>
      </c>
      <c r="B121" s="1" t="s">
        <v>32</v>
      </c>
      <c r="C121" s="30" t="s">
        <v>81</v>
      </c>
      <c r="D121" s="30" t="s">
        <v>114</v>
      </c>
      <c r="E121" s="2">
        <v>354</v>
      </c>
    </row>
    <row r="122" spans="1:5" s="36" customFormat="1" ht="12.75">
      <c r="A122" s="21" t="s">
        <v>94</v>
      </c>
      <c r="B122" s="1" t="s">
        <v>32</v>
      </c>
      <c r="C122" s="30" t="s">
        <v>81</v>
      </c>
      <c r="D122" s="30" t="s">
        <v>106</v>
      </c>
      <c r="E122" s="2">
        <v>93</v>
      </c>
    </row>
    <row r="123" spans="1:5" s="36" customFormat="1" ht="38.25">
      <c r="A123" s="10" t="s">
        <v>159</v>
      </c>
      <c r="B123" s="1" t="s">
        <v>32</v>
      </c>
      <c r="C123" s="30" t="s">
        <v>161</v>
      </c>
      <c r="D123" s="30"/>
      <c r="E123" s="2">
        <f>E124</f>
        <v>1414</v>
      </c>
    </row>
    <row r="124" spans="1:5" s="36" customFormat="1" ht="63.75">
      <c r="A124" s="22" t="s">
        <v>84</v>
      </c>
      <c r="B124" s="1" t="s">
        <v>32</v>
      </c>
      <c r="C124" s="30" t="s">
        <v>161</v>
      </c>
      <c r="D124" s="30" t="s">
        <v>96</v>
      </c>
      <c r="E124" s="2">
        <f>E125</f>
        <v>1414</v>
      </c>
    </row>
    <row r="125" spans="1:5" s="36" customFormat="1" ht="25.5">
      <c r="A125" s="22" t="s">
        <v>109</v>
      </c>
      <c r="B125" s="1" t="s">
        <v>32</v>
      </c>
      <c r="C125" s="30" t="s">
        <v>161</v>
      </c>
      <c r="D125" s="30" t="s">
        <v>111</v>
      </c>
      <c r="E125" s="2">
        <f>E126</f>
        <v>1414</v>
      </c>
    </row>
    <row r="126" spans="1:5" s="36" customFormat="1" ht="12.75">
      <c r="A126" s="10" t="s">
        <v>86</v>
      </c>
      <c r="B126" s="1" t="s">
        <v>32</v>
      </c>
      <c r="C126" s="30" t="s">
        <v>161</v>
      </c>
      <c r="D126" s="30" t="s">
        <v>112</v>
      </c>
      <c r="E126" s="2">
        <v>1414</v>
      </c>
    </row>
    <row r="127" spans="1:5" s="36" customFormat="1" ht="12.75">
      <c r="A127" s="40" t="s">
        <v>9</v>
      </c>
      <c r="B127" s="38" t="s">
        <v>33</v>
      </c>
      <c r="C127" s="41"/>
      <c r="D127" s="41"/>
      <c r="E127" s="43">
        <f>E128</f>
        <v>5000</v>
      </c>
    </row>
    <row r="128" spans="1:5" s="36" customFormat="1" ht="63.75">
      <c r="A128" s="6" t="s">
        <v>149</v>
      </c>
      <c r="B128" s="4" t="s">
        <v>33</v>
      </c>
      <c r="C128" s="4"/>
      <c r="D128" s="4"/>
      <c r="E128" s="7">
        <f>E129</f>
        <v>5000</v>
      </c>
    </row>
    <row r="129" spans="1:5" s="36" customFormat="1" ht="63.75">
      <c r="A129" s="8" t="s">
        <v>150</v>
      </c>
      <c r="B129" s="1" t="s">
        <v>33</v>
      </c>
      <c r="C129" s="44" t="s">
        <v>154</v>
      </c>
      <c r="D129" s="44"/>
      <c r="E129" s="45">
        <f>E131</f>
        <v>5000</v>
      </c>
    </row>
    <row r="130" spans="1:5" s="36" customFormat="1" ht="12.75">
      <c r="A130" s="10" t="s">
        <v>151</v>
      </c>
      <c r="B130" s="1" t="s">
        <v>33</v>
      </c>
      <c r="C130" s="30" t="s">
        <v>155</v>
      </c>
      <c r="D130" s="30"/>
      <c r="E130" s="2">
        <f>E131</f>
        <v>5000</v>
      </c>
    </row>
    <row r="131" spans="1:5" s="36" customFormat="1" ht="12.75">
      <c r="A131" s="10" t="s">
        <v>92</v>
      </c>
      <c r="B131" s="1" t="s">
        <v>33</v>
      </c>
      <c r="C131" s="30" t="s">
        <v>155</v>
      </c>
      <c r="D131" s="30" t="s">
        <v>104</v>
      </c>
      <c r="E131" s="2">
        <f>E132</f>
        <v>5000</v>
      </c>
    </row>
    <row r="132" spans="1:5" s="36" customFormat="1" ht="12.75">
      <c r="A132" s="10" t="s">
        <v>152</v>
      </c>
      <c r="B132" s="1" t="s">
        <v>33</v>
      </c>
      <c r="C132" s="30" t="s">
        <v>155</v>
      </c>
      <c r="D132" s="30" t="s">
        <v>156</v>
      </c>
      <c r="E132" s="2">
        <v>5000</v>
      </c>
    </row>
    <row r="133" spans="1:5" s="36" customFormat="1" ht="12.75">
      <c r="A133" s="40" t="s">
        <v>23</v>
      </c>
      <c r="B133" s="4" t="s">
        <v>34</v>
      </c>
      <c r="C133" s="34"/>
      <c r="D133" s="34"/>
      <c r="E133" s="7">
        <f>E134+E140</f>
        <v>20259.699999999997</v>
      </c>
    </row>
    <row r="134" spans="1:5" s="36" customFormat="1" ht="38.25">
      <c r="A134" s="6" t="s">
        <v>162</v>
      </c>
      <c r="B134" s="4" t="s">
        <v>34</v>
      </c>
      <c r="C134" s="30"/>
      <c r="D134" s="30"/>
      <c r="E134" s="7">
        <f>E135</f>
        <v>400</v>
      </c>
    </row>
    <row r="135" spans="1:5" s="36" customFormat="1" ht="38.25">
      <c r="A135" s="8" t="s">
        <v>163</v>
      </c>
      <c r="B135" s="13" t="s">
        <v>34</v>
      </c>
      <c r="C135" s="44" t="s">
        <v>165</v>
      </c>
      <c r="D135" s="44"/>
      <c r="E135" s="45">
        <f>E136</f>
        <v>400</v>
      </c>
    </row>
    <row r="136" spans="1:5" s="36" customFormat="1" ht="38.25">
      <c r="A136" s="46" t="s">
        <v>164</v>
      </c>
      <c r="B136" s="1" t="s">
        <v>34</v>
      </c>
      <c r="C136" s="30" t="s">
        <v>166</v>
      </c>
      <c r="D136" s="30"/>
      <c r="E136" s="2">
        <f>E137</f>
        <v>400</v>
      </c>
    </row>
    <row r="137" spans="1:5" s="36" customFormat="1" ht="25.5">
      <c r="A137" s="10" t="s">
        <v>88</v>
      </c>
      <c r="B137" s="1" t="s">
        <v>34</v>
      </c>
      <c r="C137" s="30" t="s">
        <v>166</v>
      </c>
      <c r="D137" s="30" t="s">
        <v>100</v>
      </c>
      <c r="E137" s="2">
        <f>E138</f>
        <v>400</v>
      </c>
    </row>
    <row r="138" spans="1:5" s="36" customFormat="1" ht="25.5">
      <c r="A138" s="10" t="s">
        <v>89</v>
      </c>
      <c r="B138" s="1" t="s">
        <v>34</v>
      </c>
      <c r="C138" s="30" t="s">
        <v>166</v>
      </c>
      <c r="D138" s="30" t="s">
        <v>101</v>
      </c>
      <c r="E138" s="2">
        <f>E139</f>
        <v>400</v>
      </c>
    </row>
    <row r="139" spans="1:5" s="36" customFormat="1" ht="25.5">
      <c r="A139" s="10" t="s">
        <v>91</v>
      </c>
      <c r="B139" s="1" t="s">
        <v>34</v>
      </c>
      <c r="C139" s="30" t="s">
        <v>166</v>
      </c>
      <c r="D139" s="30" t="s">
        <v>103</v>
      </c>
      <c r="E139" s="2">
        <v>400</v>
      </c>
    </row>
    <row r="140" spans="1:5" s="36" customFormat="1" ht="12.75">
      <c r="A140" s="8" t="s">
        <v>107</v>
      </c>
      <c r="B140" s="13" t="s">
        <v>34</v>
      </c>
      <c r="C140" s="1"/>
      <c r="D140" s="1"/>
      <c r="E140" s="45">
        <f>E141+E153+E161+E169+E178+E182</f>
        <v>19859.699999999997</v>
      </c>
    </row>
    <row r="141" spans="1:5" s="36" customFormat="1" ht="25.5">
      <c r="A141" s="21" t="s">
        <v>83</v>
      </c>
      <c r="B141" s="1" t="s">
        <v>34</v>
      </c>
      <c r="C141" s="30" t="s">
        <v>95</v>
      </c>
      <c r="D141" s="30"/>
      <c r="E141" s="2">
        <f>E142+E146+E150</f>
        <v>2135</v>
      </c>
    </row>
    <row r="142" spans="1:5" s="36" customFormat="1" ht="63.75">
      <c r="A142" s="22" t="s">
        <v>84</v>
      </c>
      <c r="B142" s="1" t="s">
        <v>34</v>
      </c>
      <c r="C142" s="30" t="s">
        <v>95</v>
      </c>
      <c r="D142" s="30" t="s">
        <v>96</v>
      </c>
      <c r="E142" s="2">
        <f>E143</f>
        <v>1757</v>
      </c>
    </row>
    <row r="143" spans="1:5" s="36" customFormat="1" ht="25.5">
      <c r="A143" s="22" t="s">
        <v>85</v>
      </c>
      <c r="B143" s="1" t="s">
        <v>34</v>
      </c>
      <c r="C143" s="30" t="s">
        <v>95</v>
      </c>
      <c r="D143" s="30" t="s">
        <v>97</v>
      </c>
      <c r="E143" s="2">
        <f>E144+E145</f>
        <v>1757</v>
      </c>
    </row>
    <row r="144" spans="1:5" s="36" customFormat="1" ht="12.75">
      <c r="A144" s="10" t="s">
        <v>86</v>
      </c>
      <c r="B144" s="1" t="s">
        <v>34</v>
      </c>
      <c r="C144" s="30" t="s">
        <v>95</v>
      </c>
      <c r="D144" s="30" t="s">
        <v>98</v>
      </c>
      <c r="E144" s="2">
        <v>1750</v>
      </c>
    </row>
    <row r="145" spans="1:5" s="36" customFormat="1" ht="25.5">
      <c r="A145" s="10" t="s">
        <v>87</v>
      </c>
      <c r="B145" s="1" t="s">
        <v>34</v>
      </c>
      <c r="C145" s="30" t="s">
        <v>95</v>
      </c>
      <c r="D145" s="30" t="s">
        <v>99</v>
      </c>
      <c r="E145" s="2">
        <v>7</v>
      </c>
    </row>
    <row r="146" spans="1:5" s="36" customFormat="1" ht="25.5">
      <c r="A146" s="10" t="s">
        <v>88</v>
      </c>
      <c r="B146" s="1" t="s">
        <v>34</v>
      </c>
      <c r="C146" s="30" t="s">
        <v>95</v>
      </c>
      <c r="D146" s="30" t="s">
        <v>100</v>
      </c>
      <c r="E146" s="2">
        <f>E147</f>
        <v>376</v>
      </c>
    </row>
    <row r="147" spans="1:5" s="36" customFormat="1" ht="25.5">
      <c r="A147" s="10" t="s">
        <v>89</v>
      </c>
      <c r="B147" s="1" t="s">
        <v>34</v>
      </c>
      <c r="C147" s="30" t="s">
        <v>95</v>
      </c>
      <c r="D147" s="30" t="s">
        <v>101</v>
      </c>
      <c r="E147" s="2">
        <f>E148+E149</f>
        <v>376</v>
      </c>
    </row>
    <row r="148" spans="1:5" s="36" customFormat="1" ht="25.5">
      <c r="A148" s="10" t="s">
        <v>90</v>
      </c>
      <c r="B148" s="1" t="s">
        <v>34</v>
      </c>
      <c r="C148" s="30" t="s">
        <v>95</v>
      </c>
      <c r="D148" s="30" t="s">
        <v>102</v>
      </c>
      <c r="E148" s="2">
        <v>142</v>
      </c>
    </row>
    <row r="149" spans="1:5" s="36" customFormat="1" ht="25.5">
      <c r="A149" s="10" t="s">
        <v>91</v>
      </c>
      <c r="B149" s="1" t="s">
        <v>34</v>
      </c>
      <c r="C149" s="30" t="s">
        <v>95</v>
      </c>
      <c r="D149" s="30" t="s">
        <v>103</v>
      </c>
      <c r="E149" s="2">
        <v>234</v>
      </c>
    </row>
    <row r="150" spans="1:5" s="36" customFormat="1" ht="12.75">
      <c r="A150" s="21" t="s">
        <v>92</v>
      </c>
      <c r="B150" s="1" t="s">
        <v>34</v>
      </c>
      <c r="C150" s="30" t="s">
        <v>95</v>
      </c>
      <c r="D150" s="30" t="s">
        <v>104</v>
      </c>
      <c r="E150" s="2">
        <f>E151</f>
        <v>2</v>
      </c>
    </row>
    <row r="151" spans="1:5" s="36" customFormat="1" ht="12.75">
      <c r="A151" s="21" t="s">
        <v>93</v>
      </c>
      <c r="B151" s="1" t="s">
        <v>34</v>
      </c>
      <c r="C151" s="30" t="s">
        <v>95</v>
      </c>
      <c r="D151" s="30" t="s">
        <v>105</v>
      </c>
      <c r="E151" s="2">
        <f>E152</f>
        <v>2</v>
      </c>
    </row>
    <row r="152" spans="1:5" s="36" customFormat="1" ht="12.75">
      <c r="A152" s="21" t="s">
        <v>94</v>
      </c>
      <c r="B152" s="1" t="s">
        <v>34</v>
      </c>
      <c r="C152" s="30" t="s">
        <v>95</v>
      </c>
      <c r="D152" s="30" t="s">
        <v>106</v>
      </c>
      <c r="E152" s="2">
        <v>2</v>
      </c>
    </row>
    <row r="153" spans="1:5" s="36" customFormat="1" ht="25.5">
      <c r="A153" s="10" t="s">
        <v>167</v>
      </c>
      <c r="B153" s="1" t="s">
        <v>34</v>
      </c>
      <c r="C153" s="30" t="s">
        <v>170</v>
      </c>
      <c r="D153" s="30"/>
      <c r="E153" s="2">
        <f>E154+E158</f>
        <v>5828.4</v>
      </c>
    </row>
    <row r="154" spans="1:5" s="36" customFormat="1" ht="63.75">
      <c r="A154" s="22" t="s">
        <v>84</v>
      </c>
      <c r="B154" s="1" t="s">
        <v>34</v>
      </c>
      <c r="C154" s="30" t="s">
        <v>170</v>
      </c>
      <c r="D154" s="30" t="s">
        <v>96</v>
      </c>
      <c r="E154" s="2">
        <f>E155</f>
        <v>1796.4</v>
      </c>
    </row>
    <row r="155" spans="1:5" s="36" customFormat="1" ht="25.5">
      <c r="A155" s="22" t="s">
        <v>109</v>
      </c>
      <c r="B155" s="1" t="s">
        <v>34</v>
      </c>
      <c r="C155" s="30" t="s">
        <v>170</v>
      </c>
      <c r="D155" s="30" t="s">
        <v>111</v>
      </c>
      <c r="E155" s="2">
        <f>E156+E157</f>
        <v>1796.4</v>
      </c>
    </row>
    <row r="156" spans="1:5" s="36" customFormat="1" ht="12.75">
      <c r="A156" s="10" t="s">
        <v>86</v>
      </c>
      <c r="B156" s="1" t="s">
        <v>34</v>
      </c>
      <c r="C156" s="30" t="s">
        <v>170</v>
      </c>
      <c r="D156" s="30" t="s">
        <v>112</v>
      </c>
      <c r="E156" s="2">
        <v>1785.4</v>
      </c>
    </row>
    <row r="157" spans="1:5" s="36" customFormat="1" ht="25.5">
      <c r="A157" s="10" t="s">
        <v>110</v>
      </c>
      <c r="B157" s="1" t="s">
        <v>34</v>
      </c>
      <c r="C157" s="30" t="s">
        <v>170</v>
      </c>
      <c r="D157" s="30" t="s">
        <v>113</v>
      </c>
      <c r="E157" s="2">
        <v>11</v>
      </c>
    </row>
    <row r="158" spans="1:5" s="36" customFormat="1" ht="25.5">
      <c r="A158" s="10" t="s">
        <v>88</v>
      </c>
      <c r="B158" s="1" t="s">
        <v>34</v>
      </c>
      <c r="C158" s="30" t="s">
        <v>170</v>
      </c>
      <c r="D158" s="30" t="s">
        <v>100</v>
      </c>
      <c r="E158" s="2">
        <f>E159</f>
        <v>4032</v>
      </c>
    </row>
    <row r="159" spans="1:5" s="36" customFormat="1" ht="25.5">
      <c r="A159" s="10" t="s">
        <v>89</v>
      </c>
      <c r="B159" s="1" t="s">
        <v>34</v>
      </c>
      <c r="C159" s="30" t="s">
        <v>170</v>
      </c>
      <c r="D159" s="30" t="s">
        <v>101</v>
      </c>
      <c r="E159" s="2">
        <f>SUM(E160:E160)</f>
        <v>4032</v>
      </c>
    </row>
    <row r="160" spans="1:5" s="36" customFormat="1" ht="25.5">
      <c r="A160" s="10" t="s">
        <v>91</v>
      </c>
      <c r="B160" s="1" t="s">
        <v>34</v>
      </c>
      <c r="C160" s="30" t="s">
        <v>170</v>
      </c>
      <c r="D160" s="30" t="s">
        <v>103</v>
      </c>
      <c r="E160" s="2">
        <v>4032</v>
      </c>
    </row>
    <row r="161" spans="1:5" s="36" customFormat="1" ht="25.5">
      <c r="A161" s="10" t="s">
        <v>168</v>
      </c>
      <c r="B161" s="1" t="s">
        <v>34</v>
      </c>
      <c r="C161" s="30" t="s">
        <v>171</v>
      </c>
      <c r="D161" s="30"/>
      <c r="E161" s="2">
        <f>E162+E166</f>
        <v>1700.5</v>
      </c>
    </row>
    <row r="162" spans="1:5" s="36" customFormat="1" ht="63.75">
      <c r="A162" s="22" t="s">
        <v>84</v>
      </c>
      <c r="B162" s="1" t="s">
        <v>34</v>
      </c>
      <c r="C162" s="30" t="s">
        <v>171</v>
      </c>
      <c r="D162" s="30" t="s">
        <v>96</v>
      </c>
      <c r="E162" s="2">
        <f>E163</f>
        <v>1446.3</v>
      </c>
    </row>
    <row r="163" spans="1:5" s="36" customFormat="1" ht="25.5">
      <c r="A163" s="22" t="s">
        <v>109</v>
      </c>
      <c r="B163" s="1" t="s">
        <v>34</v>
      </c>
      <c r="C163" s="30" t="s">
        <v>171</v>
      </c>
      <c r="D163" s="30" t="s">
        <v>111</v>
      </c>
      <c r="E163" s="2">
        <f>E164+E165</f>
        <v>1446.3</v>
      </c>
    </row>
    <row r="164" spans="1:5" s="36" customFormat="1" ht="12.75">
      <c r="A164" s="10" t="s">
        <v>86</v>
      </c>
      <c r="B164" s="1" t="s">
        <v>34</v>
      </c>
      <c r="C164" s="30" t="s">
        <v>171</v>
      </c>
      <c r="D164" s="30" t="s">
        <v>112</v>
      </c>
      <c r="E164" s="2">
        <v>1439.3</v>
      </c>
    </row>
    <row r="165" spans="1:5" s="36" customFormat="1" ht="25.5">
      <c r="A165" s="10" t="s">
        <v>110</v>
      </c>
      <c r="B165" s="1" t="s">
        <v>34</v>
      </c>
      <c r="C165" s="30" t="s">
        <v>171</v>
      </c>
      <c r="D165" s="30" t="s">
        <v>113</v>
      </c>
      <c r="E165" s="2">
        <v>7</v>
      </c>
    </row>
    <row r="166" spans="1:5" s="36" customFormat="1" ht="25.5">
      <c r="A166" s="10" t="s">
        <v>88</v>
      </c>
      <c r="B166" s="1" t="s">
        <v>34</v>
      </c>
      <c r="C166" s="30" t="s">
        <v>171</v>
      </c>
      <c r="D166" s="30" t="s">
        <v>100</v>
      </c>
      <c r="E166" s="2">
        <f>E167</f>
        <v>254.2</v>
      </c>
    </row>
    <row r="167" spans="1:5" s="36" customFormat="1" ht="25.5">
      <c r="A167" s="10" t="s">
        <v>89</v>
      </c>
      <c r="B167" s="1" t="s">
        <v>34</v>
      </c>
      <c r="C167" s="30" t="s">
        <v>171</v>
      </c>
      <c r="D167" s="30" t="s">
        <v>101</v>
      </c>
      <c r="E167" s="2">
        <f>SUM(E168:E168)</f>
        <v>254.2</v>
      </c>
    </row>
    <row r="168" spans="1:5" s="36" customFormat="1" ht="25.5">
      <c r="A168" s="10" t="s">
        <v>91</v>
      </c>
      <c r="B168" s="1" t="s">
        <v>34</v>
      </c>
      <c r="C168" s="30" t="s">
        <v>171</v>
      </c>
      <c r="D168" s="30" t="s">
        <v>103</v>
      </c>
      <c r="E168" s="2">
        <v>254.2</v>
      </c>
    </row>
    <row r="169" spans="1:5" s="36" customFormat="1" ht="25.5">
      <c r="A169" s="10" t="s">
        <v>169</v>
      </c>
      <c r="B169" s="1" t="s">
        <v>34</v>
      </c>
      <c r="C169" s="30" t="s">
        <v>172</v>
      </c>
      <c r="D169" s="30"/>
      <c r="E169" s="2">
        <f>E170+E174</f>
        <v>458.79999999999995</v>
      </c>
    </row>
    <row r="170" spans="1:5" s="36" customFormat="1" ht="63.75">
      <c r="A170" s="22" t="s">
        <v>84</v>
      </c>
      <c r="B170" s="1" t="s">
        <v>34</v>
      </c>
      <c r="C170" s="30" t="s">
        <v>172</v>
      </c>
      <c r="D170" s="30" t="s">
        <v>96</v>
      </c>
      <c r="E170" s="2">
        <f>E171</f>
        <v>312.4</v>
      </c>
    </row>
    <row r="171" spans="1:5" s="36" customFormat="1" ht="25.5">
      <c r="A171" s="22" t="s">
        <v>109</v>
      </c>
      <c r="B171" s="1" t="s">
        <v>34</v>
      </c>
      <c r="C171" s="30" t="s">
        <v>172</v>
      </c>
      <c r="D171" s="30" t="s">
        <v>111</v>
      </c>
      <c r="E171" s="2">
        <f>E172+E173</f>
        <v>312.4</v>
      </c>
    </row>
    <row r="172" spans="1:5" s="36" customFormat="1" ht="12.75">
      <c r="A172" s="10" t="s">
        <v>86</v>
      </c>
      <c r="B172" s="1" t="s">
        <v>34</v>
      </c>
      <c r="C172" s="30" t="s">
        <v>172</v>
      </c>
      <c r="D172" s="30" t="s">
        <v>112</v>
      </c>
      <c r="E172" s="2">
        <v>305.4</v>
      </c>
    </row>
    <row r="173" spans="1:5" s="36" customFormat="1" ht="25.5">
      <c r="A173" s="10" t="s">
        <v>110</v>
      </c>
      <c r="B173" s="1" t="s">
        <v>34</v>
      </c>
      <c r="C173" s="30" t="s">
        <v>172</v>
      </c>
      <c r="D173" s="30" t="s">
        <v>113</v>
      </c>
      <c r="E173" s="2">
        <v>7</v>
      </c>
    </row>
    <row r="174" spans="1:5" s="36" customFormat="1" ht="25.5">
      <c r="A174" s="10" t="s">
        <v>88</v>
      </c>
      <c r="B174" s="1" t="s">
        <v>34</v>
      </c>
      <c r="C174" s="30" t="s">
        <v>172</v>
      </c>
      <c r="D174" s="30" t="s">
        <v>100</v>
      </c>
      <c r="E174" s="2">
        <f>E175</f>
        <v>146.4</v>
      </c>
    </row>
    <row r="175" spans="1:5" s="36" customFormat="1" ht="25.5">
      <c r="A175" s="10" t="s">
        <v>89</v>
      </c>
      <c r="B175" s="1" t="s">
        <v>34</v>
      </c>
      <c r="C175" s="30" t="s">
        <v>172</v>
      </c>
      <c r="D175" s="30" t="s">
        <v>101</v>
      </c>
      <c r="E175" s="2">
        <f>SUM(E176:E177)</f>
        <v>146.4</v>
      </c>
    </row>
    <row r="176" spans="1:5" s="36" customFormat="1" ht="25.5">
      <c r="A176" s="10" t="s">
        <v>90</v>
      </c>
      <c r="B176" s="1" t="s">
        <v>34</v>
      </c>
      <c r="C176" s="30" t="s">
        <v>172</v>
      </c>
      <c r="D176" s="30" t="s">
        <v>102</v>
      </c>
      <c r="E176" s="2">
        <v>15</v>
      </c>
    </row>
    <row r="177" spans="1:5" s="36" customFormat="1" ht="25.5">
      <c r="A177" s="10" t="s">
        <v>91</v>
      </c>
      <c r="B177" s="1" t="s">
        <v>34</v>
      </c>
      <c r="C177" s="30" t="s">
        <v>172</v>
      </c>
      <c r="D177" s="30" t="s">
        <v>103</v>
      </c>
      <c r="E177" s="2">
        <v>131.4</v>
      </c>
    </row>
    <row r="178" spans="1:5" s="36" customFormat="1" ht="38.25">
      <c r="A178" s="10" t="s">
        <v>164</v>
      </c>
      <c r="B178" s="1" t="s">
        <v>34</v>
      </c>
      <c r="C178" s="30" t="s">
        <v>174</v>
      </c>
      <c r="D178" s="30"/>
      <c r="E178" s="2">
        <f>E179</f>
        <v>4700</v>
      </c>
    </row>
    <row r="179" spans="1:5" s="36" customFormat="1" ht="25.5">
      <c r="A179" s="10" t="s">
        <v>88</v>
      </c>
      <c r="B179" s="1" t="s">
        <v>34</v>
      </c>
      <c r="C179" s="30" t="s">
        <v>174</v>
      </c>
      <c r="D179" s="30" t="s">
        <v>100</v>
      </c>
      <c r="E179" s="2">
        <f>E180</f>
        <v>4700</v>
      </c>
    </row>
    <row r="180" spans="1:5" s="36" customFormat="1" ht="25.5">
      <c r="A180" s="10" t="s">
        <v>89</v>
      </c>
      <c r="B180" s="1" t="s">
        <v>34</v>
      </c>
      <c r="C180" s="30" t="s">
        <v>174</v>
      </c>
      <c r="D180" s="30" t="s">
        <v>101</v>
      </c>
      <c r="E180" s="2">
        <f>E181</f>
        <v>4700</v>
      </c>
    </row>
    <row r="181" spans="1:5" s="36" customFormat="1" ht="25.5">
      <c r="A181" s="10" t="s">
        <v>91</v>
      </c>
      <c r="B181" s="1" t="s">
        <v>34</v>
      </c>
      <c r="C181" s="30" t="s">
        <v>174</v>
      </c>
      <c r="D181" s="30" t="s">
        <v>103</v>
      </c>
      <c r="E181" s="2">
        <v>4700</v>
      </c>
    </row>
    <row r="182" spans="1:5" s="36" customFormat="1" ht="12.75">
      <c r="A182" s="10" t="s">
        <v>173</v>
      </c>
      <c r="B182" s="1" t="s">
        <v>34</v>
      </c>
      <c r="C182" s="30" t="s">
        <v>175</v>
      </c>
      <c r="D182" s="30"/>
      <c r="E182" s="2">
        <f>E183</f>
        <v>5037</v>
      </c>
    </row>
    <row r="183" spans="1:5" s="36" customFormat="1" ht="25.5">
      <c r="A183" s="10" t="s">
        <v>88</v>
      </c>
      <c r="B183" s="1" t="s">
        <v>34</v>
      </c>
      <c r="C183" s="30" t="s">
        <v>175</v>
      </c>
      <c r="D183" s="30" t="s">
        <v>100</v>
      </c>
      <c r="E183" s="2">
        <f>E184</f>
        <v>5037</v>
      </c>
    </row>
    <row r="184" spans="1:5" s="36" customFormat="1" ht="25.5">
      <c r="A184" s="10" t="s">
        <v>89</v>
      </c>
      <c r="B184" s="1" t="s">
        <v>34</v>
      </c>
      <c r="C184" s="30" t="s">
        <v>175</v>
      </c>
      <c r="D184" s="30" t="s">
        <v>101</v>
      </c>
      <c r="E184" s="2">
        <f>E185+E186</f>
        <v>5037</v>
      </c>
    </row>
    <row r="185" spans="1:5" s="36" customFormat="1" ht="38.25">
      <c r="A185" s="10" t="s">
        <v>158</v>
      </c>
      <c r="B185" s="1" t="s">
        <v>34</v>
      </c>
      <c r="C185" s="30" t="s">
        <v>175</v>
      </c>
      <c r="D185" s="30" t="s">
        <v>160</v>
      </c>
      <c r="E185" s="2">
        <v>4000</v>
      </c>
    </row>
    <row r="186" spans="1:5" s="36" customFormat="1" ht="25.5">
      <c r="A186" s="10" t="s">
        <v>91</v>
      </c>
      <c r="B186" s="1" t="s">
        <v>34</v>
      </c>
      <c r="C186" s="30" t="s">
        <v>175</v>
      </c>
      <c r="D186" s="30" t="s">
        <v>103</v>
      </c>
      <c r="E186" s="2">
        <v>1037</v>
      </c>
    </row>
    <row r="187" spans="1:5" s="12" customFormat="1" ht="25.5">
      <c r="A187" s="11" t="s">
        <v>11</v>
      </c>
      <c r="B187" s="4" t="s">
        <v>66</v>
      </c>
      <c r="C187" s="4"/>
      <c r="D187" s="4"/>
      <c r="E187" s="7">
        <f aca="true" t="shared" si="0" ref="E187:E192">E188</f>
        <v>21379</v>
      </c>
    </row>
    <row r="188" spans="1:5" s="12" customFormat="1" ht="63.75">
      <c r="A188" s="6" t="s">
        <v>149</v>
      </c>
      <c r="B188" s="4" t="s">
        <v>67</v>
      </c>
      <c r="C188" s="4"/>
      <c r="D188" s="4"/>
      <c r="E188" s="7">
        <f t="shared" si="0"/>
        <v>21379</v>
      </c>
    </row>
    <row r="189" spans="1:5" s="12" customFormat="1" ht="63.75">
      <c r="A189" s="8" t="s">
        <v>150</v>
      </c>
      <c r="B189" s="13" t="s">
        <v>67</v>
      </c>
      <c r="C189" s="44" t="s">
        <v>154</v>
      </c>
      <c r="D189" s="4"/>
      <c r="E189" s="45">
        <f t="shared" si="0"/>
        <v>21379</v>
      </c>
    </row>
    <row r="190" spans="1:5" s="12" customFormat="1" ht="12.75">
      <c r="A190" s="10" t="s">
        <v>153</v>
      </c>
      <c r="B190" s="1" t="s">
        <v>67</v>
      </c>
      <c r="C190" s="30" t="s">
        <v>157</v>
      </c>
      <c r="D190" s="30"/>
      <c r="E190" s="2">
        <f t="shared" si="0"/>
        <v>21379</v>
      </c>
    </row>
    <row r="191" spans="1:5" s="12" customFormat="1" ht="51">
      <c r="A191" s="10" t="s">
        <v>176</v>
      </c>
      <c r="B191" s="1" t="s">
        <v>67</v>
      </c>
      <c r="C191" s="30" t="s">
        <v>157</v>
      </c>
      <c r="D191" s="30" t="s">
        <v>179</v>
      </c>
      <c r="E191" s="2">
        <f t="shared" si="0"/>
        <v>21379</v>
      </c>
    </row>
    <row r="192" spans="1:5" s="12" customFormat="1" ht="12.75">
      <c r="A192" s="10" t="s">
        <v>177</v>
      </c>
      <c r="B192" s="1" t="s">
        <v>67</v>
      </c>
      <c r="C192" s="30" t="s">
        <v>157</v>
      </c>
      <c r="D192" s="30" t="s">
        <v>180</v>
      </c>
      <c r="E192" s="2">
        <f t="shared" si="0"/>
        <v>21379</v>
      </c>
    </row>
    <row r="193" spans="1:5" s="12" customFormat="1" ht="51">
      <c r="A193" s="10" t="s">
        <v>178</v>
      </c>
      <c r="B193" s="1" t="s">
        <v>67</v>
      </c>
      <c r="C193" s="30" t="s">
        <v>157</v>
      </c>
      <c r="D193" s="30" t="s">
        <v>181</v>
      </c>
      <c r="E193" s="2">
        <v>21379</v>
      </c>
    </row>
    <row r="194" spans="1:5" s="12" customFormat="1" ht="12.75">
      <c r="A194" s="11" t="s">
        <v>12</v>
      </c>
      <c r="B194" s="4" t="s">
        <v>37</v>
      </c>
      <c r="C194" s="4"/>
      <c r="D194" s="4"/>
      <c r="E194" s="7">
        <f>E195+E201+E207+E218</f>
        <v>143925.4</v>
      </c>
    </row>
    <row r="195" spans="1:5" s="12" customFormat="1" ht="12.75">
      <c r="A195" s="37" t="s">
        <v>184</v>
      </c>
      <c r="B195" s="38" t="s">
        <v>182</v>
      </c>
      <c r="C195" s="38"/>
      <c r="D195" s="38"/>
      <c r="E195" s="43">
        <f>E196</f>
        <v>48.4</v>
      </c>
    </row>
    <row r="196" spans="1:5" s="12" customFormat="1" ht="12.75">
      <c r="A196" s="5" t="s">
        <v>107</v>
      </c>
      <c r="B196" s="4" t="s">
        <v>182</v>
      </c>
      <c r="C196" s="34" t="s">
        <v>82</v>
      </c>
      <c r="D196" s="17"/>
      <c r="E196" s="7">
        <f>E197</f>
        <v>48.4</v>
      </c>
    </row>
    <row r="197" spans="1:5" s="12" customFormat="1" ht="38.25">
      <c r="A197" s="15" t="s">
        <v>185</v>
      </c>
      <c r="B197" s="1" t="s">
        <v>182</v>
      </c>
      <c r="C197" s="30" t="s">
        <v>186</v>
      </c>
      <c r="D197" s="30"/>
      <c r="E197" s="2">
        <f>E198</f>
        <v>48.4</v>
      </c>
    </row>
    <row r="198" spans="1:5" s="12" customFormat="1" ht="25.5">
      <c r="A198" s="10" t="s">
        <v>88</v>
      </c>
      <c r="B198" s="1" t="s">
        <v>182</v>
      </c>
      <c r="C198" s="30" t="s">
        <v>186</v>
      </c>
      <c r="D198" s="30" t="s">
        <v>100</v>
      </c>
      <c r="E198" s="2">
        <f>E199</f>
        <v>48.4</v>
      </c>
    </row>
    <row r="199" spans="1:5" s="12" customFormat="1" ht="25.5">
      <c r="A199" s="10" t="s">
        <v>89</v>
      </c>
      <c r="B199" s="1" t="s">
        <v>182</v>
      </c>
      <c r="C199" s="30" t="s">
        <v>186</v>
      </c>
      <c r="D199" s="30" t="s">
        <v>101</v>
      </c>
      <c r="E199" s="2">
        <f>E200</f>
        <v>48.4</v>
      </c>
    </row>
    <row r="200" spans="1:5" s="12" customFormat="1" ht="25.5">
      <c r="A200" s="10" t="s">
        <v>91</v>
      </c>
      <c r="B200" s="1" t="s">
        <v>182</v>
      </c>
      <c r="C200" s="30" t="s">
        <v>186</v>
      </c>
      <c r="D200" s="30" t="s">
        <v>103</v>
      </c>
      <c r="E200" s="2">
        <v>48.4</v>
      </c>
    </row>
    <row r="201" spans="1:5" s="12" customFormat="1" ht="12.75">
      <c r="A201" s="37" t="s">
        <v>187</v>
      </c>
      <c r="B201" s="38" t="s">
        <v>188</v>
      </c>
      <c r="C201" s="38"/>
      <c r="D201" s="38"/>
      <c r="E201" s="43">
        <f>E202</f>
        <v>65000</v>
      </c>
    </row>
    <row r="202" spans="1:5" s="12" customFormat="1" ht="38.25">
      <c r="A202" s="5" t="s">
        <v>129</v>
      </c>
      <c r="B202" s="34" t="s">
        <v>188</v>
      </c>
      <c r="C202" s="34" t="s">
        <v>189</v>
      </c>
      <c r="D202" s="17"/>
      <c r="E202" s="7">
        <f>E203</f>
        <v>65000</v>
      </c>
    </row>
    <row r="203" spans="1:5" ht="51">
      <c r="A203" s="8" t="s">
        <v>183</v>
      </c>
      <c r="B203" s="44" t="s">
        <v>188</v>
      </c>
      <c r="C203" s="18" t="s">
        <v>190</v>
      </c>
      <c r="D203" s="44"/>
      <c r="E203" s="45">
        <f>E204</f>
        <v>65000</v>
      </c>
    </row>
    <row r="204" spans="1:5" ht="12.75">
      <c r="A204" s="10" t="s">
        <v>191</v>
      </c>
      <c r="B204" s="30" t="s">
        <v>188</v>
      </c>
      <c r="C204" s="19" t="s">
        <v>192</v>
      </c>
      <c r="D204" s="30"/>
      <c r="E204" s="2">
        <f>E205</f>
        <v>65000</v>
      </c>
    </row>
    <row r="205" spans="1:5" ht="12.75">
      <c r="A205" s="10" t="s">
        <v>92</v>
      </c>
      <c r="B205" s="30" t="s">
        <v>188</v>
      </c>
      <c r="C205" s="19" t="s">
        <v>192</v>
      </c>
      <c r="D205" s="30" t="s">
        <v>104</v>
      </c>
      <c r="E205" s="2">
        <f>E206</f>
        <v>65000</v>
      </c>
    </row>
    <row r="206" spans="1:5" s="12" customFormat="1" ht="51">
      <c r="A206" s="10" t="s">
        <v>193</v>
      </c>
      <c r="B206" s="30" t="s">
        <v>188</v>
      </c>
      <c r="C206" s="19" t="s">
        <v>192</v>
      </c>
      <c r="D206" s="30" t="s">
        <v>194</v>
      </c>
      <c r="E206" s="2">
        <v>65000</v>
      </c>
    </row>
    <row r="207" spans="1:5" ht="12.75">
      <c r="A207" s="37" t="s">
        <v>195</v>
      </c>
      <c r="B207" s="38" t="s">
        <v>196</v>
      </c>
      <c r="C207" s="38"/>
      <c r="D207" s="38"/>
      <c r="E207" s="43">
        <f>E208</f>
        <v>54618</v>
      </c>
    </row>
    <row r="208" spans="1:5" ht="38.25">
      <c r="A208" s="5" t="s">
        <v>129</v>
      </c>
      <c r="B208" s="34" t="s">
        <v>196</v>
      </c>
      <c r="C208" s="34" t="s">
        <v>189</v>
      </c>
      <c r="D208" s="38"/>
      <c r="E208" s="43">
        <f>E209</f>
        <v>54618</v>
      </c>
    </row>
    <row r="209" spans="1:5" s="12" customFormat="1" ht="38.25">
      <c r="A209" s="8" t="s">
        <v>197</v>
      </c>
      <c r="B209" s="44" t="s">
        <v>196</v>
      </c>
      <c r="C209" s="18" t="s">
        <v>198</v>
      </c>
      <c r="D209" s="44"/>
      <c r="E209" s="45">
        <f>E210</f>
        <v>54618</v>
      </c>
    </row>
    <row r="210" spans="1:5" ht="12.75">
      <c r="A210" s="10" t="s">
        <v>199</v>
      </c>
      <c r="B210" s="30" t="s">
        <v>196</v>
      </c>
      <c r="C210" s="19" t="s">
        <v>200</v>
      </c>
      <c r="D210" s="30"/>
      <c r="E210" s="2">
        <f>E211+E215</f>
        <v>54618</v>
      </c>
    </row>
    <row r="211" spans="1:5" s="12" customFormat="1" ht="25.5">
      <c r="A211" s="10" t="s">
        <v>88</v>
      </c>
      <c r="B211" s="30" t="s">
        <v>196</v>
      </c>
      <c r="C211" s="19" t="s">
        <v>200</v>
      </c>
      <c r="D211" s="30" t="s">
        <v>100</v>
      </c>
      <c r="E211" s="2">
        <f>E212</f>
        <v>50242</v>
      </c>
    </row>
    <row r="212" spans="1:5" ht="25.5">
      <c r="A212" s="10" t="s">
        <v>89</v>
      </c>
      <c r="B212" s="30" t="s">
        <v>196</v>
      </c>
      <c r="C212" s="19" t="s">
        <v>200</v>
      </c>
      <c r="D212" s="30" t="s">
        <v>101</v>
      </c>
      <c r="E212" s="2">
        <f>E213+E214</f>
        <v>50242</v>
      </c>
    </row>
    <row r="213" spans="1:5" ht="38.25">
      <c r="A213" s="10" t="s">
        <v>158</v>
      </c>
      <c r="B213" s="30" t="s">
        <v>196</v>
      </c>
      <c r="C213" s="19" t="s">
        <v>200</v>
      </c>
      <c r="D213" s="30" t="s">
        <v>160</v>
      </c>
      <c r="E213" s="2">
        <f>20303</f>
        <v>20303</v>
      </c>
    </row>
    <row r="214" spans="1:5" ht="25.5">
      <c r="A214" s="10" t="s">
        <v>91</v>
      </c>
      <c r="B214" s="30" t="s">
        <v>196</v>
      </c>
      <c r="C214" s="19" t="s">
        <v>200</v>
      </c>
      <c r="D214" s="30" t="s">
        <v>103</v>
      </c>
      <c r="E214" s="2">
        <v>29939</v>
      </c>
    </row>
    <row r="215" spans="1:5" ht="12.75">
      <c r="A215" s="10" t="s">
        <v>201</v>
      </c>
      <c r="B215" s="30" t="s">
        <v>196</v>
      </c>
      <c r="C215" s="19" t="s">
        <v>200</v>
      </c>
      <c r="D215" s="30" t="s">
        <v>202</v>
      </c>
      <c r="E215" s="2">
        <f>E216</f>
        <v>4376</v>
      </c>
    </row>
    <row r="216" spans="1:5" ht="38.25">
      <c r="A216" s="10" t="s">
        <v>203</v>
      </c>
      <c r="B216" s="30" t="s">
        <v>196</v>
      </c>
      <c r="C216" s="19" t="s">
        <v>200</v>
      </c>
      <c r="D216" s="30" t="s">
        <v>204</v>
      </c>
      <c r="E216" s="2">
        <f>SUM(E217:E217)</f>
        <v>4376</v>
      </c>
    </row>
    <row r="217" spans="1:5" s="12" customFormat="1" ht="51">
      <c r="A217" s="10" t="s">
        <v>205</v>
      </c>
      <c r="B217" s="30" t="s">
        <v>196</v>
      </c>
      <c r="C217" s="19" t="s">
        <v>200</v>
      </c>
      <c r="D217" s="30" t="s">
        <v>206</v>
      </c>
      <c r="E217" s="2">
        <v>4376</v>
      </c>
    </row>
    <row r="218" spans="1:5" ht="25.5">
      <c r="A218" s="37" t="s">
        <v>207</v>
      </c>
      <c r="B218" s="38" t="s">
        <v>208</v>
      </c>
      <c r="C218" s="38"/>
      <c r="D218" s="38"/>
      <c r="E218" s="43">
        <f>E219+E233+E229</f>
        <v>24259</v>
      </c>
    </row>
    <row r="219" spans="1:5" ht="38.25">
      <c r="A219" s="5" t="s">
        <v>129</v>
      </c>
      <c r="B219" s="34" t="s">
        <v>208</v>
      </c>
      <c r="C219" s="34" t="s">
        <v>189</v>
      </c>
      <c r="D219" s="38"/>
      <c r="E219" s="43">
        <f>E220</f>
        <v>459</v>
      </c>
    </row>
    <row r="220" spans="1:5" s="12" customFormat="1" ht="38.25">
      <c r="A220" s="3" t="s">
        <v>123</v>
      </c>
      <c r="B220" s="44" t="s">
        <v>208</v>
      </c>
      <c r="C220" s="44" t="s">
        <v>124</v>
      </c>
      <c r="D220" s="44"/>
      <c r="E220" s="45">
        <f>E221</f>
        <v>459</v>
      </c>
    </row>
    <row r="221" spans="1:5" ht="25.5">
      <c r="A221" s="10" t="s">
        <v>209</v>
      </c>
      <c r="B221" s="30" t="s">
        <v>208</v>
      </c>
      <c r="C221" s="30" t="s">
        <v>210</v>
      </c>
      <c r="D221" s="30"/>
      <c r="E221" s="2">
        <f>E222+E225</f>
        <v>459</v>
      </c>
    </row>
    <row r="222" spans="1:5" ht="63.75">
      <c r="A222" s="22" t="s">
        <v>84</v>
      </c>
      <c r="B222" s="30" t="s">
        <v>208</v>
      </c>
      <c r="C222" s="30" t="s">
        <v>210</v>
      </c>
      <c r="D222" s="30" t="s">
        <v>96</v>
      </c>
      <c r="E222" s="2">
        <f>E223</f>
        <v>345</v>
      </c>
    </row>
    <row r="223" spans="1:5" ht="25.5">
      <c r="A223" s="22" t="s">
        <v>85</v>
      </c>
      <c r="B223" s="30" t="s">
        <v>208</v>
      </c>
      <c r="C223" s="30" t="s">
        <v>210</v>
      </c>
      <c r="D223" s="30" t="s">
        <v>97</v>
      </c>
      <c r="E223" s="2">
        <f>E224</f>
        <v>345</v>
      </c>
    </row>
    <row r="224" spans="1:5" s="12" customFormat="1" ht="12.75">
      <c r="A224" s="10" t="s">
        <v>86</v>
      </c>
      <c r="B224" s="30" t="s">
        <v>208</v>
      </c>
      <c r="C224" s="30" t="s">
        <v>210</v>
      </c>
      <c r="D224" s="30" t="s">
        <v>98</v>
      </c>
      <c r="E224" s="2">
        <v>345</v>
      </c>
    </row>
    <row r="225" spans="1:5" ht="25.5">
      <c r="A225" s="10" t="s">
        <v>88</v>
      </c>
      <c r="B225" s="30" t="s">
        <v>208</v>
      </c>
      <c r="C225" s="30" t="s">
        <v>210</v>
      </c>
      <c r="D225" s="30" t="s">
        <v>100</v>
      </c>
      <c r="E225" s="2">
        <f>E226</f>
        <v>114</v>
      </c>
    </row>
    <row r="226" spans="1:5" ht="25.5">
      <c r="A226" s="10" t="s">
        <v>89</v>
      </c>
      <c r="B226" s="30" t="s">
        <v>208</v>
      </c>
      <c r="C226" s="30" t="s">
        <v>210</v>
      </c>
      <c r="D226" s="30" t="s">
        <v>101</v>
      </c>
      <c r="E226" s="2">
        <f>E227+E228</f>
        <v>114</v>
      </c>
    </row>
    <row r="227" spans="1:5" ht="25.5">
      <c r="A227" s="10" t="s">
        <v>90</v>
      </c>
      <c r="B227" s="30" t="s">
        <v>208</v>
      </c>
      <c r="C227" s="30" t="s">
        <v>210</v>
      </c>
      <c r="D227" s="30" t="s">
        <v>102</v>
      </c>
      <c r="E227" s="2">
        <v>43</v>
      </c>
    </row>
    <row r="228" spans="1:5" s="12" customFormat="1" ht="25.5">
      <c r="A228" s="10" t="s">
        <v>91</v>
      </c>
      <c r="B228" s="30" t="s">
        <v>208</v>
      </c>
      <c r="C228" s="30" t="s">
        <v>210</v>
      </c>
      <c r="D228" s="30" t="s">
        <v>103</v>
      </c>
      <c r="E228" s="2">
        <v>71</v>
      </c>
    </row>
    <row r="229" spans="1:5" ht="51">
      <c r="A229" s="5" t="s">
        <v>211</v>
      </c>
      <c r="B229" s="34" t="s">
        <v>208</v>
      </c>
      <c r="C229" s="34" t="s">
        <v>212</v>
      </c>
      <c r="D229" s="34"/>
      <c r="E229" s="7">
        <f>E230</f>
        <v>11300</v>
      </c>
    </row>
    <row r="230" spans="1:5" ht="25.5">
      <c r="A230" s="10" t="s">
        <v>213</v>
      </c>
      <c r="B230" s="30" t="s">
        <v>208</v>
      </c>
      <c r="C230" s="30" t="s">
        <v>214</v>
      </c>
      <c r="D230" s="30"/>
      <c r="E230" s="2">
        <f>E231</f>
        <v>11300</v>
      </c>
    </row>
    <row r="231" spans="1:5" s="12" customFormat="1" ht="12.75">
      <c r="A231" s="10" t="s">
        <v>92</v>
      </c>
      <c r="B231" s="30" t="s">
        <v>208</v>
      </c>
      <c r="C231" s="30" t="s">
        <v>214</v>
      </c>
      <c r="D231" s="30" t="s">
        <v>104</v>
      </c>
      <c r="E231" s="2">
        <f>E232</f>
        <v>11300</v>
      </c>
    </row>
    <row r="232" spans="1:5" ht="51">
      <c r="A232" s="10" t="s">
        <v>193</v>
      </c>
      <c r="B232" s="30" t="s">
        <v>208</v>
      </c>
      <c r="C232" s="30" t="s">
        <v>214</v>
      </c>
      <c r="D232" s="30" t="s">
        <v>194</v>
      </c>
      <c r="E232" s="2">
        <f>8300+3000</f>
        <v>11300</v>
      </c>
    </row>
    <row r="233" spans="1:5" ht="38.25">
      <c r="A233" s="6" t="s">
        <v>162</v>
      </c>
      <c r="B233" s="34" t="s">
        <v>208</v>
      </c>
      <c r="C233" s="34" t="s">
        <v>215</v>
      </c>
      <c r="D233" s="34"/>
      <c r="E233" s="7">
        <f>E234</f>
        <v>12500</v>
      </c>
    </row>
    <row r="234" spans="1:5" ht="38.25">
      <c r="A234" s="14" t="s">
        <v>216</v>
      </c>
      <c r="B234" s="44" t="s">
        <v>208</v>
      </c>
      <c r="C234" s="44" t="s">
        <v>217</v>
      </c>
      <c r="D234" s="49"/>
      <c r="E234" s="50">
        <f>E235</f>
        <v>12500</v>
      </c>
    </row>
    <row r="235" spans="1:5" ht="25.5">
      <c r="A235" s="10" t="s">
        <v>218</v>
      </c>
      <c r="B235" s="30" t="s">
        <v>208</v>
      </c>
      <c r="C235" s="30" t="s">
        <v>219</v>
      </c>
      <c r="D235" s="30"/>
      <c r="E235" s="2">
        <f>E236</f>
        <v>12500</v>
      </c>
    </row>
    <row r="236" spans="1:5" ht="25.5">
      <c r="A236" s="10" t="s">
        <v>88</v>
      </c>
      <c r="B236" s="30" t="s">
        <v>208</v>
      </c>
      <c r="C236" s="30" t="s">
        <v>219</v>
      </c>
      <c r="D236" s="30" t="s">
        <v>100</v>
      </c>
      <c r="E236" s="2">
        <f>E237</f>
        <v>12500</v>
      </c>
    </row>
    <row r="237" spans="1:5" ht="25.5">
      <c r="A237" s="10" t="s">
        <v>89</v>
      </c>
      <c r="B237" s="30" t="s">
        <v>208</v>
      </c>
      <c r="C237" s="30" t="s">
        <v>219</v>
      </c>
      <c r="D237" s="30" t="s">
        <v>101</v>
      </c>
      <c r="E237" s="2">
        <f>E238</f>
        <v>12500</v>
      </c>
    </row>
    <row r="238" spans="1:5" ht="25.5">
      <c r="A238" s="10" t="s">
        <v>91</v>
      </c>
      <c r="B238" s="30" t="s">
        <v>208</v>
      </c>
      <c r="C238" s="30" t="s">
        <v>219</v>
      </c>
      <c r="D238" s="30" t="s">
        <v>103</v>
      </c>
      <c r="E238" s="2">
        <v>12500</v>
      </c>
    </row>
    <row r="239" spans="1:5" ht="12.75">
      <c r="A239" s="11" t="s">
        <v>13</v>
      </c>
      <c r="B239" s="4" t="s">
        <v>46</v>
      </c>
      <c r="C239" s="4"/>
      <c r="D239" s="4"/>
      <c r="E239" s="7">
        <f>E240+E252+E264+E290</f>
        <v>167419</v>
      </c>
    </row>
    <row r="240" spans="1:5" ht="12.75">
      <c r="A240" s="37" t="s">
        <v>7</v>
      </c>
      <c r="B240" s="38" t="s">
        <v>47</v>
      </c>
      <c r="C240" s="38"/>
      <c r="D240" s="38"/>
      <c r="E240" s="43">
        <f>E241</f>
        <v>22260</v>
      </c>
    </row>
    <row r="241" spans="1:5" ht="51">
      <c r="A241" s="5" t="s">
        <v>130</v>
      </c>
      <c r="B241" s="34" t="s">
        <v>47</v>
      </c>
      <c r="C241" s="34" t="s">
        <v>220</v>
      </c>
      <c r="D241" s="17"/>
      <c r="E241" s="7">
        <f>E242</f>
        <v>22260</v>
      </c>
    </row>
    <row r="242" spans="1:5" ht="63.75">
      <c r="A242" s="8" t="s">
        <v>221</v>
      </c>
      <c r="B242" s="44" t="s">
        <v>47</v>
      </c>
      <c r="C242" s="44" t="s">
        <v>222</v>
      </c>
      <c r="D242" s="44"/>
      <c r="E242" s="45">
        <f>E243+E246+E249</f>
        <v>22260</v>
      </c>
    </row>
    <row r="243" spans="1:5" ht="25.5">
      <c r="A243" s="10" t="s">
        <v>223</v>
      </c>
      <c r="B243" s="30" t="s">
        <v>47</v>
      </c>
      <c r="C243" s="30" t="s">
        <v>224</v>
      </c>
      <c r="D243" s="30"/>
      <c r="E243" s="2">
        <f>E244</f>
        <v>13811</v>
      </c>
    </row>
    <row r="244" spans="1:5" ht="12.75">
      <c r="A244" s="10" t="s">
        <v>92</v>
      </c>
      <c r="B244" s="30" t="s">
        <v>47</v>
      </c>
      <c r="C244" s="30" t="s">
        <v>224</v>
      </c>
      <c r="D244" s="30" t="s">
        <v>104</v>
      </c>
      <c r="E244" s="2">
        <f>E245</f>
        <v>13811</v>
      </c>
    </row>
    <row r="245" spans="1:5" ht="51">
      <c r="A245" s="10" t="s">
        <v>193</v>
      </c>
      <c r="B245" s="30" t="s">
        <v>47</v>
      </c>
      <c r="C245" s="30" t="s">
        <v>224</v>
      </c>
      <c r="D245" s="30" t="s">
        <v>194</v>
      </c>
      <c r="E245" s="2">
        <v>13811</v>
      </c>
    </row>
    <row r="246" spans="1:5" ht="12.75">
      <c r="A246" s="10" t="s">
        <v>225</v>
      </c>
      <c r="B246" s="30" t="s">
        <v>47</v>
      </c>
      <c r="C246" s="30" t="s">
        <v>226</v>
      </c>
      <c r="D246" s="30"/>
      <c r="E246" s="2">
        <f>E248</f>
        <v>2024</v>
      </c>
    </row>
    <row r="247" spans="1:5" ht="12.75">
      <c r="A247" s="10" t="s">
        <v>92</v>
      </c>
      <c r="B247" s="30" t="s">
        <v>47</v>
      </c>
      <c r="C247" s="30" t="s">
        <v>226</v>
      </c>
      <c r="D247" s="30" t="s">
        <v>104</v>
      </c>
      <c r="E247" s="2">
        <f>E248</f>
        <v>2024</v>
      </c>
    </row>
    <row r="248" spans="1:5" ht="51">
      <c r="A248" s="10" t="s">
        <v>193</v>
      </c>
      <c r="B248" s="30" t="s">
        <v>47</v>
      </c>
      <c r="C248" s="30" t="s">
        <v>226</v>
      </c>
      <c r="D248" s="30" t="s">
        <v>194</v>
      </c>
      <c r="E248" s="2">
        <v>2024</v>
      </c>
    </row>
    <row r="249" spans="1:5" ht="25.5">
      <c r="A249" s="10" t="s">
        <v>227</v>
      </c>
      <c r="B249" s="30" t="s">
        <v>47</v>
      </c>
      <c r="C249" s="30" t="s">
        <v>228</v>
      </c>
      <c r="D249" s="30"/>
      <c r="E249" s="2">
        <f>E250</f>
        <v>6425</v>
      </c>
    </row>
    <row r="250" spans="1:5" ht="12.75">
      <c r="A250" s="10" t="s">
        <v>92</v>
      </c>
      <c r="B250" s="30" t="s">
        <v>47</v>
      </c>
      <c r="C250" s="30" t="s">
        <v>228</v>
      </c>
      <c r="D250" s="30" t="s">
        <v>104</v>
      </c>
      <c r="E250" s="2">
        <f>E251</f>
        <v>6425</v>
      </c>
    </row>
    <row r="251" spans="1:5" ht="51">
      <c r="A251" s="10" t="s">
        <v>193</v>
      </c>
      <c r="B251" s="30" t="s">
        <v>47</v>
      </c>
      <c r="C251" s="30" t="s">
        <v>228</v>
      </c>
      <c r="D251" s="30" t="s">
        <v>194</v>
      </c>
      <c r="E251" s="2">
        <v>6425</v>
      </c>
    </row>
    <row r="252" spans="1:5" ht="12.75">
      <c r="A252" s="37" t="s">
        <v>25</v>
      </c>
      <c r="B252" s="38" t="s">
        <v>48</v>
      </c>
      <c r="C252" s="38"/>
      <c r="D252" s="38"/>
      <c r="E252" s="43">
        <f>E253+E258</f>
        <v>12021</v>
      </c>
    </row>
    <row r="253" spans="1:5" ht="38.25">
      <c r="A253" s="5" t="s">
        <v>229</v>
      </c>
      <c r="B253" s="34" t="s">
        <v>48</v>
      </c>
      <c r="C253" s="34" t="s">
        <v>230</v>
      </c>
      <c r="D253" s="34"/>
      <c r="E253" s="7">
        <f>E254</f>
        <v>1160</v>
      </c>
    </row>
    <row r="254" spans="1:5" ht="38.25">
      <c r="A254" s="8" t="s">
        <v>231</v>
      </c>
      <c r="B254" s="44" t="s">
        <v>48</v>
      </c>
      <c r="C254" s="44" t="s">
        <v>232</v>
      </c>
      <c r="D254" s="44"/>
      <c r="E254" s="45">
        <f>E255</f>
        <v>1160</v>
      </c>
    </row>
    <row r="255" spans="1:5" ht="12.75">
      <c r="A255" s="10" t="s">
        <v>233</v>
      </c>
      <c r="B255" s="30" t="s">
        <v>48</v>
      </c>
      <c r="C255" s="30" t="s">
        <v>234</v>
      </c>
      <c r="D255" s="30"/>
      <c r="E255" s="2">
        <f>E256</f>
        <v>1160</v>
      </c>
    </row>
    <row r="256" spans="1:5" ht="12.75">
      <c r="A256" s="10" t="s">
        <v>92</v>
      </c>
      <c r="B256" s="30" t="s">
        <v>48</v>
      </c>
      <c r="C256" s="30" t="s">
        <v>234</v>
      </c>
      <c r="D256" s="30" t="s">
        <v>104</v>
      </c>
      <c r="E256" s="2">
        <f>E257</f>
        <v>1160</v>
      </c>
    </row>
    <row r="257" spans="1:5" ht="51">
      <c r="A257" s="10" t="s">
        <v>193</v>
      </c>
      <c r="B257" s="30" t="s">
        <v>48</v>
      </c>
      <c r="C257" s="30" t="s">
        <v>234</v>
      </c>
      <c r="D257" s="30" t="s">
        <v>194</v>
      </c>
      <c r="E257" s="2">
        <v>1160</v>
      </c>
    </row>
    <row r="258" spans="1:5" ht="51">
      <c r="A258" s="5" t="s">
        <v>235</v>
      </c>
      <c r="B258" s="34" t="s">
        <v>48</v>
      </c>
      <c r="C258" s="17" t="s">
        <v>220</v>
      </c>
      <c r="D258" s="34"/>
      <c r="E258" s="7">
        <f>E259</f>
        <v>10861</v>
      </c>
    </row>
    <row r="259" spans="1:5" ht="38.25">
      <c r="A259" s="8" t="s">
        <v>236</v>
      </c>
      <c r="B259" s="44" t="s">
        <v>48</v>
      </c>
      <c r="C259" s="18" t="s">
        <v>237</v>
      </c>
      <c r="D259" s="44"/>
      <c r="E259" s="45">
        <f>E260</f>
        <v>10861</v>
      </c>
    </row>
    <row r="260" spans="1:5" ht="38.25">
      <c r="A260" s="10" t="s">
        <v>238</v>
      </c>
      <c r="B260" s="30" t="s">
        <v>48</v>
      </c>
      <c r="C260" s="19" t="s">
        <v>239</v>
      </c>
      <c r="D260" s="30"/>
      <c r="E260" s="2">
        <f>E261</f>
        <v>10861</v>
      </c>
    </row>
    <row r="261" spans="1:5" ht="12.75">
      <c r="A261" s="10" t="s">
        <v>201</v>
      </c>
      <c r="B261" s="30" t="s">
        <v>48</v>
      </c>
      <c r="C261" s="19" t="s">
        <v>239</v>
      </c>
      <c r="D261" s="30" t="s">
        <v>202</v>
      </c>
      <c r="E261" s="2">
        <f>E262</f>
        <v>10861</v>
      </c>
    </row>
    <row r="262" spans="1:5" ht="38.25">
      <c r="A262" s="10" t="s">
        <v>203</v>
      </c>
      <c r="B262" s="30" t="s">
        <v>48</v>
      </c>
      <c r="C262" s="19" t="s">
        <v>239</v>
      </c>
      <c r="D262" s="30" t="s">
        <v>204</v>
      </c>
      <c r="E262" s="2">
        <f>E263</f>
        <v>10861</v>
      </c>
    </row>
    <row r="263" spans="1:5" ht="51">
      <c r="A263" s="10" t="s">
        <v>205</v>
      </c>
      <c r="B263" s="30" t="s">
        <v>48</v>
      </c>
      <c r="C263" s="19" t="s">
        <v>239</v>
      </c>
      <c r="D263" s="30" t="s">
        <v>206</v>
      </c>
      <c r="E263" s="2">
        <v>10861</v>
      </c>
    </row>
    <row r="264" spans="1:5" ht="12.75">
      <c r="A264" s="37" t="s">
        <v>14</v>
      </c>
      <c r="B264" s="38" t="s">
        <v>49</v>
      </c>
      <c r="C264" s="38"/>
      <c r="D264" s="38"/>
      <c r="E264" s="43">
        <f>E265</f>
        <v>128201</v>
      </c>
    </row>
    <row r="265" spans="1:5" ht="51">
      <c r="A265" s="5" t="s">
        <v>130</v>
      </c>
      <c r="B265" s="4" t="s">
        <v>49</v>
      </c>
      <c r="C265" s="34" t="s">
        <v>220</v>
      </c>
      <c r="D265" s="17"/>
      <c r="E265" s="7">
        <f>E266+E285</f>
        <v>128201</v>
      </c>
    </row>
    <row r="266" spans="1:5" ht="38.25">
      <c r="A266" s="8" t="s">
        <v>240</v>
      </c>
      <c r="B266" s="13" t="s">
        <v>49</v>
      </c>
      <c r="C266" s="44" t="s">
        <v>241</v>
      </c>
      <c r="D266" s="44"/>
      <c r="E266" s="45">
        <f>E267+E272+E276+E280</f>
        <v>109106</v>
      </c>
    </row>
    <row r="267" spans="1:5" ht="12.75">
      <c r="A267" s="10" t="s">
        <v>242</v>
      </c>
      <c r="B267" s="1" t="s">
        <v>49</v>
      </c>
      <c r="C267" s="30" t="s">
        <v>243</v>
      </c>
      <c r="D267" s="30"/>
      <c r="E267" s="2">
        <f>E268</f>
        <v>21411</v>
      </c>
    </row>
    <row r="268" spans="1:5" ht="25.5">
      <c r="A268" s="10" t="s">
        <v>88</v>
      </c>
      <c r="B268" s="1" t="s">
        <v>49</v>
      </c>
      <c r="C268" s="30" t="s">
        <v>243</v>
      </c>
      <c r="D268" s="30" t="s">
        <v>100</v>
      </c>
      <c r="E268" s="2">
        <f>E269</f>
        <v>21411</v>
      </c>
    </row>
    <row r="269" spans="1:5" ht="25.5">
      <c r="A269" s="10" t="s">
        <v>89</v>
      </c>
      <c r="B269" s="1" t="s">
        <v>49</v>
      </c>
      <c r="C269" s="30" t="s">
        <v>243</v>
      </c>
      <c r="D269" s="30" t="s">
        <v>101</v>
      </c>
      <c r="E269" s="2">
        <f>E270+E271</f>
        <v>21411</v>
      </c>
    </row>
    <row r="270" spans="1:5" ht="38.25">
      <c r="A270" s="10" t="s">
        <v>158</v>
      </c>
      <c r="B270" s="1" t="s">
        <v>49</v>
      </c>
      <c r="C270" s="30" t="s">
        <v>243</v>
      </c>
      <c r="D270" s="30" t="s">
        <v>160</v>
      </c>
      <c r="E270" s="2">
        <v>490</v>
      </c>
    </row>
    <row r="271" spans="1:5" ht="25.5">
      <c r="A271" s="10" t="s">
        <v>91</v>
      </c>
      <c r="B271" s="1" t="s">
        <v>49</v>
      </c>
      <c r="C271" s="30" t="s">
        <v>243</v>
      </c>
      <c r="D271" s="30" t="s">
        <v>103</v>
      </c>
      <c r="E271" s="2">
        <v>20921</v>
      </c>
    </row>
    <row r="272" spans="1:5" ht="12.75">
      <c r="A272" s="10" t="s">
        <v>244</v>
      </c>
      <c r="B272" s="1" t="s">
        <v>49</v>
      </c>
      <c r="C272" s="30" t="s">
        <v>245</v>
      </c>
      <c r="D272" s="30"/>
      <c r="E272" s="2">
        <f>E273</f>
        <v>22000</v>
      </c>
    </row>
    <row r="273" spans="1:5" ht="25.5">
      <c r="A273" s="10" t="s">
        <v>88</v>
      </c>
      <c r="B273" s="1" t="s">
        <v>49</v>
      </c>
      <c r="C273" s="30" t="s">
        <v>245</v>
      </c>
      <c r="D273" s="30" t="s">
        <v>100</v>
      </c>
      <c r="E273" s="2">
        <f>E274</f>
        <v>22000</v>
      </c>
    </row>
    <row r="274" spans="1:5" ht="25.5">
      <c r="A274" s="10" t="s">
        <v>89</v>
      </c>
      <c r="B274" s="1" t="s">
        <v>49</v>
      </c>
      <c r="C274" s="30" t="s">
        <v>245</v>
      </c>
      <c r="D274" s="30" t="s">
        <v>101</v>
      </c>
      <c r="E274" s="2">
        <f>SUM(E275:E275)</f>
        <v>22000</v>
      </c>
    </row>
    <row r="275" spans="1:5" ht="25.5">
      <c r="A275" s="10" t="s">
        <v>91</v>
      </c>
      <c r="B275" s="1" t="s">
        <v>49</v>
      </c>
      <c r="C275" s="30" t="s">
        <v>245</v>
      </c>
      <c r="D275" s="30" t="s">
        <v>103</v>
      </c>
      <c r="E275" s="2">
        <v>22000</v>
      </c>
    </row>
    <row r="276" spans="1:5" ht="12.75">
      <c r="A276" s="10" t="s">
        <v>246</v>
      </c>
      <c r="B276" s="1" t="s">
        <v>49</v>
      </c>
      <c r="C276" s="30" t="s">
        <v>247</v>
      </c>
      <c r="D276" s="30"/>
      <c r="E276" s="2">
        <f>E279</f>
        <v>4132</v>
      </c>
    </row>
    <row r="277" spans="1:5" ht="25.5">
      <c r="A277" s="10" t="s">
        <v>88</v>
      </c>
      <c r="B277" s="1" t="s">
        <v>49</v>
      </c>
      <c r="C277" s="30" t="s">
        <v>247</v>
      </c>
      <c r="D277" s="30" t="s">
        <v>100</v>
      </c>
      <c r="E277" s="2">
        <f>E278</f>
        <v>4132</v>
      </c>
    </row>
    <row r="278" spans="1:5" ht="25.5">
      <c r="A278" s="10" t="s">
        <v>89</v>
      </c>
      <c r="B278" s="1" t="s">
        <v>49</v>
      </c>
      <c r="C278" s="30" t="s">
        <v>247</v>
      </c>
      <c r="D278" s="30" t="s">
        <v>101</v>
      </c>
      <c r="E278" s="2">
        <f>SUM(E279:E279)</f>
        <v>4132</v>
      </c>
    </row>
    <row r="279" spans="1:5" ht="25.5">
      <c r="A279" s="10" t="s">
        <v>91</v>
      </c>
      <c r="B279" s="1" t="s">
        <v>49</v>
      </c>
      <c r="C279" s="30" t="s">
        <v>247</v>
      </c>
      <c r="D279" s="30" t="s">
        <v>103</v>
      </c>
      <c r="E279" s="2">
        <v>4132</v>
      </c>
    </row>
    <row r="280" spans="1:5" ht="25.5">
      <c r="A280" s="10" t="s">
        <v>248</v>
      </c>
      <c r="B280" s="1" t="s">
        <v>49</v>
      </c>
      <c r="C280" s="30" t="s">
        <v>249</v>
      </c>
      <c r="D280" s="30"/>
      <c r="E280" s="2">
        <f>E281</f>
        <v>61563</v>
      </c>
    </row>
    <row r="281" spans="1:5" ht="25.5">
      <c r="A281" s="10" t="s">
        <v>88</v>
      </c>
      <c r="B281" s="1" t="s">
        <v>49</v>
      </c>
      <c r="C281" s="30" t="s">
        <v>249</v>
      </c>
      <c r="D281" s="30" t="s">
        <v>100</v>
      </c>
      <c r="E281" s="2">
        <f>E282</f>
        <v>61563</v>
      </c>
    </row>
    <row r="282" spans="1:5" ht="25.5">
      <c r="A282" s="10" t="s">
        <v>89</v>
      </c>
      <c r="B282" s="1" t="s">
        <v>49</v>
      </c>
      <c r="C282" s="30" t="s">
        <v>249</v>
      </c>
      <c r="D282" s="30" t="s">
        <v>101</v>
      </c>
      <c r="E282" s="2">
        <f>SUM(E283:E284)</f>
        <v>61563</v>
      </c>
    </row>
    <row r="283" spans="1:5" ht="38.25">
      <c r="A283" s="10" t="s">
        <v>158</v>
      </c>
      <c r="B283" s="1" t="s">
        <v>49</v>
      </c>
      <c r="C283" s="30" t="s">
        <v>249</v>
      </c>
      <c r="D283" s="30" t="s">
        <v>160</v>
      </c>
      <c r="E283" s="2">
        <v>1100</v>
      </c>
    </row>
    <row r="284" spans="1:5" ht="25.5">
      <c r="A284" s="10" t="s">
        <v>91</v>
      </c>
      <c r="B284" s="1" t="s">
        <v>49</v>
      </c>
      <c r="C284" s="30" t="s">
        <v>249</v>
      </c>
      <c r="D284" s="30" t="s">
        <v>103</v>
      </c>
      <c r="E284" s="2">
        <v>60463</v>
      </c>
    </row>
    <row r="285" spans="1:5" ht="38.25">
      <c r="A285" s="8" t="s">
        <v>250</v>
      </c>
      <c r="B285" s="13" t="s">
        <v>49</v>
      </c>
      <c r="C285" s="44" t="s">
        <v>251</v>
      </c>
      <c r="D285" s="44"/>
      <c r="E285" s="45">
        <f>E286</f>
        <v>19095</v>
      </c>
    </row>
    <row r="286" spans="1:5" ht="12.75">
      <c r="A286" s="10" t="s">
        <v>242</v>
      </c>
      <c r="B286" s="1" t="s">
        <v>49</v>
      </c>
      <c r="C286" s="30" t="s">
        <v>252</v>
      </c>
      <c r="D286" s="30"/>
      <c r="E286" s="2">
        <f>E287</f>
        <v>19095</v>
      </c>
    </row>
    <row r="287" spans="1:5" ht="25.5">
      <c r="A287" s="10" t="s">
        <v>88</v>
      </c>
      <c r="B287" s="1" t="s">
        <v>49</v>
      </c>
      <c r="C287" s="30" t="s">
        <v>252</v>
      </c>
      <c r="D287" s="30" t="s">
        <v>100</v>
      </c>
      <c r="E287" s="2">
        <f>E288</f>
        <v>19095</v>
      </c>
    </row>
    <row r="288" spans="1:5" ht="25.5">
      <c r="A288" s="10" t="s">
        <v>89</v>
      </c>
      <c r="B288" s="1" t="s">
        <v>49</v>
      </c>
      <c r="C288" s="30" t="s">
        <v>252</v>
      </c>
      <c r="D288" s="30" t="s">
        <v>101</v>
      </c>
      <c r="E288" s="2">
        <f>SUM(E289:E289)</f>
        <v>19095</v>
      </c>
    </row>
    <row r="289" spans="1:5" ht="38.25">
      <c r="A289" s="10" t="s">
        <v>158</v>
      </c>
      <c r="B289" s="1" t="s">
        <v>49</v>
      </c>
      <c r="C289" s="30" t="s">
        <v>252</v>
      </c>
      <c r="D289" s="30" t="s">
        <v>160</v>
      </c>
      <c r="E289" s="2">
        <v>19095</v>
      </c>
    </row>
    <row r="290" spans="1:5" ht="25.5">
      <c r="A290" s="37" t="s">
        <v>50</v>
      </c>
      <c r="B290" s="38" t="s">
        <v>51</v>
      </c>
      <c r="C290" s="38"/>
      <c r="D290" s="38"/>
      <c r="E290" s="43">
        <f>E291</f>
        <v>4937</v>
      </c>
    </row>
    <row r="291" spans="1:5" ht="51">
      <c r="A291" s="5" t="s">
        <v>130</v>
      </c>
      <c r="B291" s="4" t="s">
        <v>49</v>
      </c>
      <c r="C291" s="34" t="s">
        <v>220</v>
      </c>
      <c r="D291" s="17"/>
      <c r="E291" s="7">
        <f>E292</f>
        <v>4937</v>
      </c>
    </row>
    <row r="292" spans="1:5" ht="51">
      <c r="A292" s="3" t="s">
        <v>253</v>
      </c>
      <c r="B292" s="1" t="s">
        <v>49</v>
      </c>
      <c r="C292" s="30" t="s">
        <v>126</v>
      </c>
      <c r="D292" s="30"/>
      <c r="E292" s="2">
        <f>E293</f>
        <v>4937</v>
      </c>
    </row>
    <row r="293" spans="1:5" ht="25.5">
      <c r="A293" s="10" t="s">
        <v>209</v>
      </c>
      <c r="B293" s="1" t="s">
        <v>49</v>
      </c>
      <c r="C293" s="30" t="s">
        <v>254</v>
      </c>
      <c r="D293" s="30"/>
      <c r="E293" s="2">
        <f>E294+E297+E301</f>
        <v>4937</v>
      </c>
    </row>
    <row r="294" spans="1:5" ht="63.75">
      <c r="A294" s="22" t="s">
        <v>84</v>
      </c>
      <c r="B294" s="1" t="s">
        <v>49</v>
      </c>
      <c r="C294" s="30" t="s">
        <v>254</v>
      </c>
      <c r="D294" s="30" t="s">
        <v>96</v>
      </c>
      <c r="E294" s="2">
        <f>E295</f>
        <v>4114</v>
      </c>
    </row>
    <row r="295" spans="1:5" ht="25.5">
      <c r="A295" s="22" t="s">
        <v>85</v>
      </c>
      <c r="B295" s="1" t="s">
        <v>49</v>
      </c>
      <c r="C295" s="30" t="s">
        <v>254</v>
      </c>
      <c r="D295" s="30" t="s">
        <v>97</v>
      </c>
      <c r="E295" s="2">
        <f>E296</f>
        <v>4114</v>
      </c>
    </row>
    <row r="296" spans="1:5" ht="12.75">
      <c r="A296" s="10" t="s">
        <v>86</v>
      </c>
      <c r="B296" s="1" t="s">
        <v>49</v>
      </c>
      <c r="C296" s="30" t="s">
        <v>254</v>
      </c>
      <c r="D296" s="30" t="s">
        <v>98</v>
      </c>
      <c r="E296" s="2">
        <v>4114</v>
      </c>
    </row>
    <row r="297" spans="1:5" ht="25.5">
      <c r="A297" s="10" t="s">
        <v>88</v>
      </c>
      <c r="B297" s="1" t="s">
        <v>49</v>
      </c>
      <c r="C297" s="30" t="s">
        <v>254</v>
      </c>
      <c r="D297" s="30" t="s">
        <v>100</v>
      </c>
      <c r="E297" s="2">
        <f>E298</f>
        <v>780</v>
      </c>
    </row>
    <row r="298" spans="1:5" ht="25.5">
      <c r="A298" s="10" t="s">
        <v>89</v>
      </c>
      <c r="B298" s="1" t="s">
        <v>49</v>
      </c>
      <c r="C298" s="30" t="s">
        <v>254</v>
      </c>
      <c r="D298" s="30" t="s">
        <v>101</v>
      </c>
      <c r="E298" s="2">
        <f>E299+E300</f>
        <v>780</v>
      </c>
    </row>
    <row r="299" spans="1:5" ht="25.5">
      <c r="A299" s="10" t="s">
        <v>90</v>
      </c>
      <c r="B299" s="1" t="s">
        <v>49</v>
      </c>
      <c r="C299" s="30" t="s">
        <v>254</v>
      </c>
      <c r="D299" s="30" t="s">
        <v>102</v>
      </c>
      <c r="E299" s="2">
        <v>343</v>
      </c>
    </row>
    <row r="300" spans="1:5" ht="25.5">
      <c r="A300" s="10" t="s">
        <v>91</v>
      </c>
      <c r="B300" s="1" t="s">
        <v>49</v>
      </c>
      <c r="C300" s="30" t="s">
        <v>254</v>
      </c>
      <c r="D300" s="30" t="s">
        <v>103</v>
      </c>
      <c r="E300" s="2">
        <v>437</v>
      </c>
    </row>
    <row r="301" spans="1:5" ht="12.75">
      <c r="A301" s="21" t="s">
        <v>92</v>
      </c>
      <c r="B301" s="1" t="s">
        <v>49</v>
      </c>
      <c r="C301" s="30" t="s">
        <v>254</v>
      </c>
      <c r="D301" s="30" t="s">
        <v>104</v>
      </c>
      <c r="E301" s="2">
        <f>E302</f>
        <v>43</v>
      </c>
    </row>
    <row r="302" spans="1:5" ht="12.75">
      <c r="A302" s="21" t="s">
        <v>93</v>
      </c>
      <c r="B302" s="1" t="s">
        <v>49</v>
      </c>
      <c r="C302" s="30" t="s">
        <v>254</v>
      </c>
      <c r="D302" s="30" t="s">
        <v>105</v>
      </c>
      <c r="E302" s="2">
        <f>E303+E304</f>
        <v>43</v>
      </c>
    </row>
    <row r="303" spans="1:5" ht="25.5">
      <c r="A303" s="21" t="s">
        <v>115</v>
      </c>
      <c r="B303" s="1" t="s">
        <v>49</v>
      </c>
      <c r="C303" s="30" t="s">
        <v>254</v>
      </c>
      <c r="D303" s="30" t="s">
        <v>114</v>
      </c>
      <c r="E303" s="2">
        <v>39</v>
      </c>
    </row>
    <row r="304" spans="1:5" ht="12.75">
      <c r="A304" s="21" t="s">
        <v>94</v>
      </c>
      <c r="B304" s="1" t="s">
        <v>49</v>
      </c>
      <c r="C304" s="30" t="s">
        <v>254</v>
      </c>
      <c r="D304" s="30" t="s">
        <v>106</v>
      </c>
      <c r="E304" s="2">
        <v>4</v>
      </c>
    </row>
    <row r="305" spans="1:5" ht="12.75">
      <c r="A305" s="11" t="s">
        <v>17</v>
      </c>
      <c r="B305" s="4" t="s">
        <v>52</v>
      </c>
      <c r="C305" s="4"/>
      <c r="D305" s="4"/>
      <c r="E305" s="7">
        <f>E306+E323+E353+E360+E418</f>
        <v>1388050.8</v>
      </c>
    </row>
    <row r="306" spans="1:5" ht="12.75">
      <c r="A306" s="37" t="s">
        <v>5</v>
      </c>
      <c r="B306" s="38" t="s">
        <v>62</v>
      </c>
      <c r="C306" s="38"/>
      <c r="D306" s="38"/>
      <c r="E306" s="43">
        <f>E307</f>
        <v>554509.8</v>
      </c>
    </row>
    <row r="307" spans="1:5" ht="38.25">
      <c r="A307" s="47" t="s">
        <v>135</v>
      </c>
      <c r="B307" s="42" t="s">
        <v>62</v>
      </c>
      <c r="C307" s="34" t="s">
        <v>255</v>
      </c>
      <c r="D307" s="42"/>
      <c r="E307" s="43">
        <f>E308</f>
        <v>554509.8</v>
      </c>
    </row>
    <row r="308" spans="1:5" ht="38.25">
      <c r="A308" s="3" t="s">
        <v>256</v>
      </c>
      <c r="B308" s="44" t="s">
        <v>62</v>
      </c>
      <c r="C308" s="18" t="s">
        <v>257</v>
      </c>
      <c r="D308" s="44"/>
      <c r="E308" s="45">
        <f>E309+E317</f>
        <v>554509.8</v>
      </c>
    </row>
    <row r="309" spans="1:5" ht="12.75">
      <c r="A309" s="15" t="s">
        <v>258</v>
      </c>
      <c r="B309" s="30" t="s">
        <v>62</v>
      </c>
      <c r="C309" s="19" t="s">
        <v>259</v>
      </c>
      <c r="D309" s="30"/>
      <c r="E309" s="2">
        <f>E310</f>
        <v>546528.6000000001</v>
      </c>
    </row>
    <row r="310" spans="1:5" ht="51">
      <c r="A310" s="10" t="s">
        <v>176</v>
      </c>
      <c r="B310" s="30" t="s">
        <v>62</v>
      </c>
      <c r="C310" s="19" t="s">
        <v>259</v>
      </c>
      <c r="D310" s="30" t="s">
        <v>179</v>
      </c>
      <c r="E310" s="2">
        <f>E311+E314</f>
        <v>546528.6000000001</v>
      </c>
    </row>
    <row r="311" spans="1:5" ht="12.75">
      <c r="A311" s="10" t="s">
        <v>177</v>
      </c>
      <c r="B311" s="30" t="s">
        <v>62</v>
      </c>
      <c r="C311" s="19" t="s">
        <v>259</v>
      </c>
      <c r="D311" s="30" t="s">
        <v>180</v>
      </c>
      <c r="E311" s="2">
        <f>E312+E313</f>
        <v>353284.4</v>
      </c>
    </row>
    <row r="312" spans="1:5" ht="51">
      <c r="A312" s="10" t="s">
        <v>178</v>
      </c>
      <c r="B312" s="30" t="s">
        <v>62</v>
      </c>
      <c r="C312" s="19" t="s">
        <v>259</v>
      </c>
      <c r="D312" s="30" t="s">
        <v>181</v>
      </c>
      <c r="E312" s="2">
        <v>341284.4</v>
      </c>
    </row>
    <row r="313" spans="1:5" ht="12.75">
      <c r="A313" s="10" t="s">
        <v>260</v>
      </c>
      <c r="B313" s="30" t="s">
        <v>62</v>
      </c>
      <c r="C313" s="19" t="s">
        <v>259</v>
      </c>
      <c r="D313" s="30" t="s">
        <v>261</v>
      </c>
      <c r="E313" s="2">
        <v>12000</v>
      </c>
    </row>
    <row r="314" spans="1:5" ht="12.75">
      <c r="A314" s="22" t="s">
        <v>262</v>
      </c>
      <c r="B314" s="30" t="s">
        <v>62</v>
      </c>
      <c r="C314" s="19" t="s">
        <v>259</v>
      </c>
      <c r="D314" s="30" t="s">
        <v>263</v>
      </c>
      <c r="E314" s="2">
        <f>E315+E316</f>
        <v>193244.2</v>
      </c>
    </row>
    <row r="315" spans="1:5" ht="51">
      <c r="A315" s="22" t="s">
        <v>264</v>
      </c>
      <c r="B315" s="30" t="s">
        <v>62</v>
      </c>
      <c r="C315" s="19" t="s">
        <v>259</v>
      </c>
      <c r="D315" s="30" t="s">
        <v>265</v>
      </c>
      <c r="E315" s="2">
        <v>185056</v>
      </c>
    </row>
    <row r="316" spans="1:5" ht="12.75">
      <c r="A316" s="22" t="s">
        <v>266</v>
      </c>
      <c r="B316" s="30" t="s">
        <v>62</v>
      </c>
      <c r="C316" s="19" t="s">
        <v>259</v>
      </c>
      <c r="D316" s="30" t="s">
        <v>267</v>
      </c>
      <c r="E316" s="2">
        <v>8188.2</v>
      </c>
    </row>
    <row r="317" spans="1:5" ht="63.75">
      <c r="A317" s="10" t="s">
        <v>268</v>
      </c>
      <c r="B317" s="30" t="s">
        <v>62</v>
      </c>
      <c r="C317" s="19" t="s">
        <v>269</v>
      </c>
      <c r="D317" s="30"/>
      <c r="E317" s="2">
        <f>E318</f>
        <v>7981.2</v>
      </c>
    </row>
    <row r="318" spans="1:5" ht="51">
      <c r="A318" s="10" t="s">
        <v>176</v>
      </c>
      <c r="B318" s="30" t="s">
        <v>62</v>
      </c>
      <c r="C318" s="19" t="s">
        <v>269</v>
      </c>
      <c r="D318" s="30" t="s">
        <v>179</v>
      </c>
      <c r="E318" s="2">
        <f>E319+E321</f>
        <v>7981.2</v>
      </c>
    </row>
    <row r="319" spans="1:5" ht="12.75">
      <c r="A319" s="10" t="s">
        <v>177</v>
      </c>
      <c r="B319" s="30" t="s">
        <v>62</v>
      </c>
      <c r="C319" s="19" t="s">
        <v>269</v>
      </c>
      <c r="D319" s="30" t="s">
        <v>180</v>
      </c>
      <c r="E319" s="2">
        <f>E320</f>
        <v>5188.2</v>
      </c>
    </row>
    <row r="320" spans="1:5" ht="51">
      <c r="A320" s="10" t="s">
        <v>178</v>
      </c>
      <c r="B320" s="30" t="s">
        <v>62</v>
      </c>
      <c r="C320" s="19" t="s">
        <v>269</v>
      </c>
      <c r="D320" s="30" t="s">
        <v>181</v>
      </c>
      <c r="E320" s="2">
        <v>5188.2</v>
      </c>
    </row>
    <row r="321" spans="1:5" ht="12.75">
      <c r="A321" s="22" t="s">
        <v>262</v>
      </c>
      <c r="B321" s="30" t="s">
        <v>62</v>
      </c>
      <c r="C321" s="19" t="s">
        <v>269</v>
      </c>
      <c r="D321" s="30" t="s">
        <v>263</v>
      </c>
      <c r="E321" s="2">
        <f>E322</f>
        <v>2793</v>
      </c>
    </row>
    <row r="322" spans="1:5" ht="51">
      <c r="A322" s="22" t="s">
        <v>264</v>
      </c>
      <c r="B322" s="30" t="s">
        <v>62</v>
      </c>
      <c r="C322" s="19" t="s">
        <v>269</v>
      </c>
      <c r="D322" s="30" t="s">
        <v>265</v>
      </c>
      <c r="E322" s="2">
        <v>2793</v>
      </c>
    </row>
    <row r="323" spans="1:5" ht="12.75">
      <c r="A323" s="37" t="s">
        <v>3</v>
      </c>
      <c r="B323" s="38" t="s">
        <v>26</v>
      </c>
      <c r="C323" s="38"/>
      <c r="D323" s="38"/>
      <c r="E323" s="43">
        <f>E324+E339+E345</f>
        <v>713832</v>
      </c>
    </row>
    <row r="324" spans="1:5" ht="38.25">
      <c r="A324" s="47" t="s">
        <v>135</v>
      </c>
      <c r="B324" s="42" t="s">
        <v>26</v>
      </c>
      <c r="C324" s="34" t="s">
        <v>255</v>
      </c>
      <c r="D324" s="38"/>
      <c r="E324" s="43">
        <f>E325+E330+E335</f>
        <v>671714</v>
      </c>
    </row>
    <row r="325" spans="1:5" ht="38.25">
      <c r="A325" s="3" t="s">
        <v>270</v>
      </c>
      <c r="B325" s="44" t="s">
        <v>26</v>
      </c>
      <c r="C325" s="44" t="s">
        <v>271</v>
      </c>
      <c r="D325" s="44"/>
      <c r="E325" s="45">
        <f>E326</f>
        <v>569830</v>
      </c>
    </row>
    <row r="326" spans="1:5" ht="25.5">
      <c r="A326" s="15" t="s">
        <v>272</v>
      </c>
      <c r="B326" s="30" t="s">
        <v>26</v>
      </c>
      <c r="C326" s="30" t="s">
        <v>273</v>
      </c>
      <c r="D326" s="30"/>
      <c r="E326" s="2">
        <f>E327</f>
        <v>569830</v>
      </c>
    </row>
    <row r="327" spans="1:5" ht="51">
      <c r="A327" s="10" t="s">
        <v>176</v>
      </c>
      <c r="B327" s="30" t="s">
        <v>26</v>
      </c>
      <c r="C327" s="30" t="s">
        <v>273</v>
      </c>
      <c r="D327" s="30" t="s">
        <v>179</v>
      </c>
      <c r="E327" s="2">
        <f>E328</f>
        <v>569830</v>
      </c>
    </row>
    <row r="328" spans="1:5" ht="12.75">
      <c r="A328" s="10" t="s">
        <v>177</v>
      </c>
      <c r="B328" s="30" t="s">
        <v>26</v>
      </c>
      <c r="C328" s="30" t="s">
        <v>273</v>
      </c>
      <c r="D328" s="30" t="s">
        <v>180</v>
      </c>
      <c r="E328" s="2">
        <f>E329</f>
        <v>569830</v>
      </c>
    </row>
    <row r="329" spans="1:5" ht="51">
      <c r="A329" s="10" t="s">
        <v>178</v>
      </c>
      <c r="B329" s="30" t="s">
        <v>26</v>
      </c>
      <c r="C329" s="30" t="s">
        <v>273</v>
      </c>
      <c r="D329" s="30" t="s">
        <v>181</v>
      </c>
      <c r="E329" s="2">
        <v>569830</v>
      </c>
    </row>
    <row r="330" spans="1:5" ht="38.25">
      <c r="A330" s="3" t="s">
        <v>274</v>
      </c>
      <c r="B330" s="30" t="s">
        <v>26</v>
      </c>
      <c r="C330" s="18" t="s">
        <v>275</v>
      </c>
      <c r="D330" s="44"/>
      <c r="E330" s="45">
        <f>E331</f>
        <v>89606</v>
      </c>
    </row>
    <row r="331" spans="1:5" ht="12.75">
      <c r="A331" s="15" t="s">
        <v>276</v>
      </c>
      <c r="B331" s="30" t="s">
        <v>26</v>
      </c>
      <c r="C331" s="19" t="s">
        <v>277</v>
      </c>
      <c r="D331" s="30"/>
      <c r="E331" s="2">
        <f>E332</f>
        <v>89606</v>
      </c>
    </row>
    <row r="332" spans="1:5" ht="51">
      <c r="A332" s="10" t="s">
        <v>176</v>
      </c>
      <c r="B332" s="30" t="s">
        <v>26</v>
      </c>
      <c r="C332" s="19" t="s">
        <v>277</v>
      </c>
      <c r="D332" s="30" t="s">
        <v>179</v>
      </c>
      <c r="E332" s="2">
        <f>E333</f>
        <v>89606</v>
      </c>
    </row>
    <row r="333" spans="1:5" ht="12.75">
      <c r="A333" s="10" t="s">
        <v>177</v>
      </c>
      <c r="B333" s="30" t="s">
        <v>26</v>
      </c>
      <c r="C333" s="19" t="s">
        <v>277</v>
      </c>
      <c r="D333" s="30" t="s">
        <v>180</v>
      </c>
      <c r="E333" s="2">
        <f>E334</f>
        <v>89606</v>
      </c>
    </row>
    <row r="334" spans="1:5" ht="51">
      <c r="A334" s="10" t="s">
        <v>178</v>
      </c>
      <c r="B334" s="30" t="s">
        <v>26</v>
      </c>
      <c r="C334" s="19" t="s">
        <v>277</v>
      </c>
      <c r="D334" s="30" t="s">
        <v>181</v>
      </c>
      <c r="E334" s="2">
        <v>89606</v>
      </c>
    </row>
    <row r="335" spans="1:5" ht="51">
      <c r="A335" s="3" t="s">
        <v>278</v>
      </c>
      <c r="B335" s="30" t="s">
        <v>26</v>
      </c>
      <c r="C335" s="18" t="s">
        <v>279</v>
      </c>
      <c r="D335" s="44"/>
      <c r="E335" s="45">
        <f>E336</f>
        <v>12278</v>
      </c>
    </row>
    <row r="336" spans="1:5" ht="12.75">
      <c r="A336" s="15" t="s">
        <v>276</v>
      </c>
      <c r="B336" s="30" t="s">
        <v>26</v>
      </c>
      <c r="C336" s="19" t="s">
        <v>280</v>
      </c>
      <c r="D336" s="30"/>
      <c r="E336" s="2">
        <f>E337</f>
        <v>12278</v>
      </c>
    </row>
    <row r="337" spans="1:5" ht="12.75">
      <c r="A337" s="22" t="s">
        <v>262</v>
      </c>
      <c r="B337" s="30" t="s">
        <v>26</v>
      </c>
      <c r="C337" s="19" t="s">
        <v>280</v>
      </c>
      <c r="D337" s="30" t="s">
        <v>263</v>
      </c>
      <c r="E337" s="2">
        <f>E338</f>
        <v>12278</v>
      </c>
    </row>
    <row r="338" spans="1:5" ht="51">
      <c r="A338" s="22" t="s">
        <v>264</v>
      </c>
      <c r="B338" s="30" t="s">
        <v>26</v>
      </c>
      <c r="C338" s="19" t="s">
        <v>280</v>
      </c>
      <c r="D338" s="30" t="s">
        <v>265</v>
      </c>
      <c r="E338" s="2">
        <v>12278</v>
      </c>
    </row>
    <row r="339" spans="1:5" ht="38.25">
      <c r="A339" s="9" t="s">
        <v>144</v>
      </c>
      <c r="B339" s="34" t="s">
        <v>26</v>
      </c>
      <c r="C339" s="51">
        <v>1000000</v>
      </c>
      <c r="D339" s="52"/>
      <c r="E339" s="7">
        <f>E340</f>
        <v>24632</v>
      </c>
    </row>
    <row r="340" spans="1:5" ht="63.75">
      <c r="A340" s="3" t="s">
        <v>281</v>
      </c>
      <c r="B340" s="44" t="s">
        <v>26</v>
      </c>
      <c r="C340" s="18" t="s">
        <v>282</v>
      </c>
      <c r="D340" s="44"/>
      <c r="E340" s="45">
        <f>E341</f>
        <v>24632</v>
      </c>
    </row>
    <row r="341" spans="1:5" ht="12.75">
      <c r="A341" s="15" t="s">
        <v>276</v>
      </c>
      <c r="B341" s="30" t="s">
        <v>26</v>
      </c>
      <c r="C341" s="19" t="s">
        <v>283</v>
      </c>
      <c r="D341" s="30"/>
      <c r="E341" s="2">
        <f>E342</f>
        <v>24632</v>
      </c>
    </row>
    <row r="342" spans="1:5" ht="51">
      <c r="A342" s="10" t="s">
        <v>176</v>
      </c>
      <c r="B342" s="30" t="s">
        <v>26</v>
      </c>
      <c r="C342" s="19" t="s">
        <v>283</v>
      </c>
      <c r="D342" s="30" t="s">
        <v>179</v>
      </c>
      <c r="E342" s="2">
        <f>E343</f>
        <v>24632</v>
      </c>
    </row>
    <row r="343" spans="1:5" ht="12.75">
      <c r="A343" s="10" t="s">
        <v>177</v>
      </c>
      <c r="B343" s="30" t="s">
        <v>26</v>
      </c>
      <c r="C343" s="19" t="s">
        <v>283</v>
      </c>
      <c r="D343" s="30" t="s">
        <v>180</v>
      </c>
      <c r="E343" s="2">
        <f>E344</f>
        <v>24632</v>
      </c>
    </row>
    <row r="344" spans="1:5" ht="51">
      <c r="A344" s="10" t="s">
        <v>178</v>
      </c>
      <c r="B344" s="30" t="s">
        <v>26</v>
      </c>
      <c r="C344" s="19" t="s">
        <v>283</v>
      </c>
      <c r="D344" s="30" t="s">
        <v>181</v>
      </c>
      <c r="E344" s="2">
        <v>24632</v>
      </c>
    </row>
    <row r="345" spans="1:5" ht="51">
      <c r="A345" s="6" t="s">
        <v>145</v>
      </c>
      <c r="B345" s="34" t="s">
        <v>26</v>
      </c>
      <c r="C345" s="51">
        <v>1300000</v>
      </c>
      <c r="D345" s="17"/>
      <c r="E345" s="7">
        <f>E346</f>
        <v>17486</v>
      </c>
    </row>
    <row r="346" spans="1:5" ht="38.25">
      <c r="A346" s="3" t="s">
        <v>284</v>
      </c>
      <c r="B346" s="44" t="s">
        <v>26</v>
      </c>
      <c r="C346" s="18" t="s">
        <v>285</v>
      </c>
      <c r="D346" s="44"/>
      <c r="E346" s="45">
        <f>E347</f>
        <v>17486</v>
      </c>
    </row>
    <row r="347" spans="1:5" ht="12.75">
      <c r="A347" s="15" t="s">
        <v>276</v>
      </c>
      <c r="B347" s="30" t="s">
        <v>26</v>
      </c>
      <c r="C347" s="19" t="s">
        <v>286</v>
      </c>
      <c r="D347" s="30"/>
      <c r="E347" s="2">
        <f>E348</f>
        <v>17486</v>
      </c>
    </row>
    <row r="348" spans="1:5" ht="51">
      <c r="A348" s="10" t="s">
        <v>176</v>
      </c>
      <c r="B348" s="30" t="s">
        <v>26</v>
      </c>
      <c r="C348" s="19" t="s">
        <v>286</v>
      </c>
      <c r="D348" s="30" t="s">
        <v>179</v>
      </c>
      <c r="E348" s="2">
        <f>E349+E351</f>
        <v>17486</v>
      </c>
    </row>
    <row r="349" spans="1:5" ht="12.75">
      <c r="A349" s="10" t="s">
        <v>177</v>
      </c>
      <c r="B349" s="30" t="s">
        <v>26</v>
      </c>
      <c r="C349" s="19" t="s">
        <v>286</v>
      </c>
      <c r="D349" s="30" t="s">
        <v>180</v>
      </c>
      <c r="E349" s="2">
        <f>E350</f>
        <v>6755</v>
      </c>
    </row>
    <row r="350" spans="1:5" ht="51">
      <c r="A350" s="10" t="s">
        <v>178</v>
      </c>
      <c r="B350" s="30" t="s">
        <v>26</v>
      </c>
      <c r="C350" s="19" t="s">
        <v>286</v>
      </c>
      <c r="D350" s="30" t="s">
        <v>181</v>
      </c>
      <c r="E350" s="2">
        <v>6755</v>
      </c>
    </row>
    <row r="351" spans="1:5" ht="12.75">
      <c r="A351" s="22" t="s">
        <v>262</v>
      </c>
      <c r="B351" s="30" t="s">
        <v>26</v>
      </c>
      <c r="C351" s="19" t="s">
        <v>286</v>
      </c>
      <c r="D351" s="30" t="s">
        <v>263</v>
      </c>
      <c r="E351" s="2">
        <f>E352</f>
        <v>10731</v>
      </c>
    </row>
    <row r="352" spans="1:5" ht="51">
      <c r="A352" s="22" t="s">
        <v>264</v>
      </c>
      <c r="B352" s="30" t="s">
        <v>26</v>
      </c>
      <c r="C352" s="19" t="s">
        <v>286</v>
      </c>
      <c r="D352" s="30" t="s">
        <v>265</v>
      </c>
      <c r="E352" s="2">
        <v>10731</v>
      </c>
    </row>
    <row r="353" spans="1:5" ht="25.5">
      <c r="A353" s="37" t="s">
        <v>73</v>
      </c>
      <c r="B353" s="38" t="s">
        <v>63</v>
      </c>
      <c r="C353" s="38"/>
      <c r="D353" s="38"/>
      <c r="E353" s="43">
        <f>E354</f>
        <v>404</v>
      </c>
    </row>
    <row r="354" spans="1:5" ht="38.25">
      <c r="A354" s="47" t="s">
        <v>135</v>
      </c>
      <c r="B354" s="42" t="s">
        <v>63</v>
      </c>
      <c r="C354" s="34" t="s">
        <v>255</v>
      </c>
      <c r="D354" s="38"/>
      <c r="E354" s="43">
        <f>E355</f>
        <v>404</v>
      </c>
    </row>
    <row r="355" spans="1:5" ht="38.25">
      <c r="A355" s="3" t="s">
        <v>287</v>
      </c>
      <c r="B355" s="44" t="s">
        <v>63</v>
      </c>
      <c r="C355" s="44" t="s">
        <v>288</v>
      </c>
      <c r="D355" s="44"/>
      <c r="E355" s="45">
        <f>E356</f>
        <v>404</v>
      </c>
    </row>
    <row r="356" spans="1:5" ht="25.5">
      <c r="A356" s="22" t="s">
        <v>289</v>
      </c>
      <c r="B356" s="30" t="s">
        <v>63</v>
      </c>
      <c r="C356" s="30" t="s">
        <v>290</v>
      </c>
      <c r="D356" s="30"/>
      <c r="E356" s="2">
        <f>E359</f>
        <v>404</v>
      </c>
    </row>
    <row r="357" spans="1:5" ht="51">
      <c r="A357" s="10" t="s">
        <v>176</v>
      </c>
      <c r="B357" s="30" t="s">
        <v>63</v>
      </c>
      <c r="C357" s="30" t="s">
        <v>290</v>
      </c>
      <c r="D357" s="30" t="s">
        <v>179</v>
      </c>
      <c r="E357" s="2">
        <f>E358</f>
        <v>404</v>
      </c>
    </row>
    <row r="358" spans="1:5" ht="12.75">
      <c r="A358" s="10" t="s">
        <v>177</v>
      </c>
      <c r="B358" s="30" t="s">
        <v>63</v>
      </c>
      <c r="C358" s="30" t="s">
        <v>290</v>
      </c>
      <c r="D358" s="30" t="s">
        <v>180</v>
      </c>
      <c r="E358" s="2">
        <f>E359</f>
        <v>404</v>
      </c>
    </row>
    <row r="359" spans="1:5" ht="51">
      <c r="A359" s="10" t="s">
        <v>178</v>
      </c>
      <c r="B359" s="30" t="s">
        <v>63</v>
      </c>
      <c r="C359" s="30" t="s">
        <v>290</v>
      </c>
      <c r="D359" s="30" t="s">
        <v>181</v>
      </c>
      <c r="E359" s="2">
        <v>404</v>
      </c>
    </row>
    <row r="360" spans="1:5" ht="12.75">
      <c r="A360" s="37" t="s">
        <v>10</v>
      </c>
      <c r="B360" s="38" t="s">
        <v>60</v>
      </c>
      <c r="C360" s="38"/>
      <c r="D360" s="38"/>
      <c r="E360" s="43">
        <f>E361+E379+E410</f>
        <v>50890</v>
      </c>
    </row>
    <row r="361" spans="1:5" ht="38.25">
      <c r="A361" s="47" t="s">
        <v>135</v>
      </c>
      <c r="B361" s="42" t="s">
        <v>60</v>
      </c>
      <c r="C361" s="34" t="s">
        <v>255</v>
      </c>
      <c r="D361" s="38"/>
      <c r="E361" s="43">
        <f>E362</f>
        <v>38788</v>
      </c>
    </row>
    <row r="362" spans="1:5" ht="51">
      <c r="A362" s="8" t="s">
        <v>291</v>
      </c>
      <c r="B362" s="44" t="s">
        <v>60</v>
      </c>
      <c r="C362" s="44" t="s">
        <v>292</v>
      </c>
      <c r="D362" s="44"/>
      <c r="E362" s="45">
        <f>E363+E367+E371+E375</f>
        <v>38788</v>
      </c>
    </row>
    <row r="363" spans="1:5" ht="38.25">
      <c r="A363" s="10" t="s">
        <v>293</v>
      </c>
      <c r="B363" s="30" t="s">
        <v>60</v>
      </c>
      <c r="C363" s="30" t="s">
        <v>294</v>
      </c>
      <c r="D363" s="30"/>
      <c r="E363" s="2">
        <f>E366</f>
        <v>23612.6</v>
      </c>
    </row>
    <row r="364" spans="1:5" ht="51">
      <c r="A364" s="10" t="s">
        <v>176</v>
      </c>
      <c r="B364" s="30" t="s">
        <v>60</v>
      </c>
      <c r="C364" s="30" t="s">
        <v>294</v>
      </c>
      <c r="D364" s="30" t="s">
        <v>179</v>
      </c>
      <c r="E364" s="2">
        <f>E365</f>
        <v>23612.6</v>
      </c>
    </row>
    <row r="365" spans="1:5" ht="12.75">
      <c r="A365" s="10" t="s">
        <v>177</v>
      </c>
      <c r="B365" s="30" t="s">
        <v>60</v>
      </c>
      <c r="C365" s="30" t="s">
        <v>294</v>
      </c>
      <c r="D365" s="30" t="s">
        <v>180</v>
      </c>
      <c r="E365" s="2">
        <f>E366</f>
        <v>23612.6</v>
      </c>
    </row>
    <row r="366" spans="1:5" ht="51">
      <c r="A366" s="10" t="s">
        <v>178</v>
      </c>
      <c r="B366" s="30" t="s">
        <v>60</v>
      </c>
      <c r="C366" s="30" t="s">
        <v>294</v>
      </c>
      <c r="D366" s="30" t="s">
        <v>181</v>
      </c>
      <c r="E366" s="2">
        <v>23612.6</v>
      </c>
    </row>
    <row r="367" spans="1:5" ht="25.5">
      <c r="A367" s="10" t="s">
        <v>295</v>
      </c>
      <c r="B367" s="30" t="s">
        <v>60</v>
      </c>
      <c r="C367" s="30" t="s">
        <v>296</v>
      </c>
      <c r="D367" s="30"/>
      <c r="E367" s="2">
        <f>E368</f>
        <v>7023</v>
      </c>
    </row>
    <row r="368" spans="1:5" ht="51">
      <c r="A368" s="10" t="s">
        <v>176</v>
      </c>
      <c r="B368" s="30" t="s">
        <v>60</v>
      </c>
      <c r="C368" s="30" t="s">
        <v>296</v>
      </c>
      <c r="D368" s="30" t="s">
        <v>179</v>
      </c>
      <c r="E368" s="2">
        <f>E369</f>
        <v>7023</v>
      </c>
    </row>
    <row r="369" spans="1:5" ht="12.75">
      <c r="A369" s="10" t="s">
        <v>177</v>
      </c>
      <c r="B369" s="30" t="s">
        <v>60</v>
      </c>
      <c r="C369" s="30" t="s">
        <v>296</v>
      </c>
      <c r="D369" s="30" t="s">
        <v>180</v>
      </c>
      <c r="E369" s="2">
        <f>E370</f>
        <v>7023</v>
      </c>
    </row>
    <row r="370" spans="1:5" ht="51">
      <c r="A370" s="10" t="s">
        <v>178</v>
      </c>
      <c r="B370" s="30" t="s">
        <v>60</v>
      </c>
      <c r="C370" s="30" t="s">
        <v>296</v>
      </c>
      <c r="D370" s="30" t="s">
        <v>181</v>
      </c>
      <c r="E370" s="2">
        <v>7023</v>
      </c>
    </row>
    <row r="371" spans="1:5" ht="38.25">
      <c r="A371" s="10" t="s">
        <v>297</v>
      </c>
      <c r="B371" s="30" t="s">
        <v>60</v>
      </c>
      <c r="C371" s="30" t="s">
        <v>298</v>
      </c>
      <c r="D371" s="30"/>
      <c r="E371" s="2">
        <f>E374</f>
        <v>2621.4</v>
      </c>
    </row>
    <row r="372" spans="1:5" ht="51">
      <c r="A372" s="10" t="s">
        <v>176</v>
      </c>
      <c r="B372" s="30" t="s">
        <v>60</v>
      </c>
      <c r="C372" s="30" t="s">
        <v>298</v>
      </c>
      <c r="D372" s="30" t="s">
        <v>179</v>
      </c>
      <c r="E372" s="2">
        <f>E373</f>
        <v>2621.4</v>
      </c>
    </row>
    <row r="373" spans="1:5" ht="12.75">
      <c r="A373" s="10" t="s">
        <v>177</v>
      </c>
      <c r="B373" s="30" t="s">
        <v>60</v>
      </c>
      <c r="C373" s="30" t="s">
        <v>298</v>
      </c>
      <c r="D373" s="30" t="s">
        <v>180</v>
      </c>
      <c r="E373" s="2">
        <f>E374</f>
        <v>2621.4</v>
      </c>
    </row>
    <row r="374" spans="1:5" ht="51">
      <c r="A374" s="10" t="s">
        <v>178</v>
      </c>
      <c r="B374" s="30" t="s">
        <v>60</v>
      </c>
      <c r="C374" s="30" t="s">
        <v>298</v>
      </c>
      <c r="D374" s="30" t="s">
        <v>181</v>
      </c>
      <c r="E374" s="2">
        <v>2621.4</v>
      </c>
    </row>
    <row r="375" spans="1:5" ht="12.75">
      <c r="A375" s="15" t="s">
        <v>299</v>
      </c>
      <c r="B375" s="30" t="s">
        <v>60</v>
      </c>
      <c r="C375" s="30" t="s">
        <v>300</v>
      </c>
      <c r="D375" s="30"/>
      <c r="E375" s="2">
        <f>E378</f>
        <v>5531</v>
      </c>
    </row>
    <row r="376" spans="1:5" ht="51">
      <c r="A376" s="10" t="s">
        <v>176</v>
      </c>
      <c r="B376" s="30" t="s">
        <v>60</v>
      </c>
      <c r="C376" s="30" t="s">
        <v>300</v>
      </c>
      <c r="D376" s="30" t="s">
        <v>179</v>
      </c>
      <c r="E376" s="2">
        <f>E377</f>
        <v>5531</v>
      </c>
    </row>
    <row r="377" spans="1:5" ht="12.75">
      <c r="A377" s="10" t="s">
        <v>177</v>
      </c>
      <c r="B377" s="30" t="s">
        <v>60</v>
      </c>
      <c r="C377" s="30" t="s">
        <v>300</v>
      </c>
      <c r="D377" s="30" t="s">
        <v>180</v>
      </c>
      <c r="E377" s="2">
        <f>E378</f>
        <v>5531</v>
      </c>
    </row>
    <row r="378" spans="1:5" ht="51">
      <c r="A378" s="10" t="s">
        <v>178</v>
      </c>
      <c r="B378" s="30" t="s">
        <v>60</v>
      </c>
      <c r="C378" s="30" t="s">
        <v>300</v>
      </c>
      <c r="D378" s="30" t="s">
        <v>181</v>
      </c>
      <c r="E378" s="2">
        <v>5531</v>
      </c>
    </row>
    <row r="379" spans="1:5" ht="38.25">
      <c r="A379" s="6" t="s">
        <v>139</v>
      </c>
      <c r="B379" s="34" t="s">
        <v>60</v>
      </c>
      <c r="C379" s="34" t="s">
        <v>301</v>
      </c>
      <c r="D379" s="17"/>
      <c r="E379" s="7">
        <f>E380+E385+E390+E395+E400+E405</f>
        <v>10243</v>
      </c>
    </row>
    <row r="380" spans="1:5" ht="63.75">
      <c r="A380" s="3" t="s">
        <v>302</v>
      </c>
      <c r="B380" s="18" t="s">
        <v>60</v>
      </c>
      <c r="C380" s="44" t="s">
        <v>303</v>
      </c>
      <c r="D380" s="18"/>
      <c r="E380" s="45">
        <f>E381</f>
        <v>7063</v>
      </c>
    </row>
    <row r="381" spans="1:5" ht="12.75">
      <c r="A381" s="15" t="s">
        <v>304</v>
      </c>
      <c r="B381" s="30" t="s">
        <v>60</v>
      </c>
      <c r="C381" s="30" t="s">
        <v>305</v>
      </c>
      <c r="D381" s="30"/>
      <c r="E381" s="2">
        <f>E384</f>
        <v>7063</v>
      </c>
    </row>
    <row r="382" spans="1:5" ht="51">
      <c r="A382" s="10" t="s">
        <v>176</v>
      </c>
      <c r="B382" s="30" t="s">
        <v>60</v>
      </c>
      <c r="C382" s="30" t="s">
        <v>305</v>
      </c>
      <c r="D382" s="30" t="s">
        <v>179</v>
      </c>
      <c r="E382" s="2">
        <f>E383</f>
        <v>7063</v>
      </c>
    </row>
    <row r="383" spans="1:5" ht="12.75">
      <c r="A383" s="10" t="s">
        <v>177</v>
      </c>
      <c r="B383" s="30" t="s">
        <v>60</v>
      </c>
      <c r="C383" s="30" t="s">
        <v>305</v>
      </c>
      <c r="D383" s="30" t="s">
        <v>180</v>
      </c>
      <c r="E383" s="2">
        <f>E384</f>
        <v>7063</v>
      </c>
    </row>
    <row r="384" spans="1:5" ht="51">
      <c r="A384" s="10" t="s">
        <v>178</v>
      </c>
      <c r="B384" s="30" t="s">
        <v>60</v>
      </c>
      <c r="C384" s="30" t="s">
        <v>305</v>
      </c>
      <c r="D384" s="30" t="s">
        <v>181</v>
      </c>
      <c r="E384" s="2">
        <v>7063</v>
      </c>
    </row>
    <row r="385" spans="1:5" ht="38.25">
      <c r="A385" s="3" t="s">
        <v>306</v>
      </c>
      <c r="B385" s="30" t="s">
        <v>60</v>
      </c>
      <c r="C385" s="44" t="s">
        <v>307</v>
      </c>
      <c r="D385" s="44"/>
      <c r="E385" s="45">
        <f>E386</f>
        <v>900</v>
      </c>
    </row>
    <row r="386" spans="1:5" ht="12.75">
      <c r="A386" s="15" t="s">
        <v>308</v>
      </c>
      <c r="B386" s="30" t="s">
        <v>60</v>
      </c>
      <c r="C386" s="30" t="s">
        <v>309</v>
      </c>
      <c r="D386" s="30"/>
      <c r="E386" s="2">
        <f>E387</f>
        <v>900</v>
      </c>
    </row>
    <row r="387" spans="1:5" ht="25.5">
      <c r="A387" s="10" t="s">
        <v>88</v>
      </c>
      <c r="B387" s="30" t="s">
        <v>60</v>
      </c>
      <c r="C387" s="30" t="s">
        <v>309</v>
      </c>
      <c r="D387" s="30" t="s">
        <v>100</v>
      </c>
      <c r="E387" s="2">
        <f>E388</f>
        <v>900</v>
      </c>
    </row>
    <row r="388" spans="1:5" ht="25.5">
      <c r="A388" s="10" t="s">
        <v>89</v>
      </c>
      <c r="B388" s="30" t="s">
        <v>60</v>
      </c>
      <c r="C388" s="30" t="s">
        <v>309</v>
      </c>
      <c r="D388" s="30" t="s">
        <v>101</v>
      </c>
      <c r="E388" s="2">
        <f>E389</f>
        <v>900</v>
      </c>
    </row>
    <row r="389" spans="1:5" ht="25.5">
      <c r="A389" s="10" t="s">
        <v>91</v>
      </c>
      <c r="B389" s="30" t="s">
        <v>60</v>
      </c>
      <c r="C389" s="30" t="s">
        <v>309</v>
      </c>
      <c r="D389" s="30" t="s">
        <v>103</v>
      </c>
      <c r="E389" s="2">
        <f>1200-100-100-100</f>
        <v>900</v>
      </c>
    </row>
    <row r="390" spans="1:5" ht="51">
      <c r="A390" s="8" t="s">
        <v>291</v>
      </c>
      <c r="B390" s="30" t="s">
        <v>60</v>
      </c>
      <c r="C390" s="44" t="s">
        <v>310</v>
      </c>
      <c r="D390" s="44"/>
      <c r="E390" s="45">
        <f>E391</f>
        <v>1980</v>
      </c>
    </row>
    <row r="391" spans="1:5" ht="25.5">
      <c r="A391" s="10" t="s">
        <v>295</v>
      </c>
      <c r="B391" s="30" t="s">
        <v>60</v>
      </c>
      <c r="C391" s="30" t="s">
        <v>311</v>
      </c>
      <c r="D391" s="30"/>
      <c r="E391" s="2">
        <f>E392</f>
        <v>1980</v>
      </c>
    </row>
    <row r="392" spans="1:5" ht="51">
      <c r="A392" s="10" t="s">
        <v>176</v>
      </c>
      <c r="B392" s="30" t="s">
        <v>60</v>
      </c>
      <c r="C392" s="30" t="s">
        <v>311</v>
      </c>
      <c r="D392" s="30" t="s">
        <v>179</v>
      </c>
      <c r="E392" s="2">
        <f>E393</f>
        <v>1980</v>
      </c>
    </row>
    <row r="393" spans="1:5" ht="12.75">
      <c r="A393" s="10" t="s">
        <v>177</v>
      </c>
      <c r="B393" s="30" t="s">
        <v>60</v>
      </c>
      <c r="C393" s="30" t="s">
        <v>311</v>
      </c>
      <c r="D393" s="30" t="s">
        <v>180</v>
      </c>
      <c r="E393" s="2">
        <f>E394</f>
        <v>1980</v>
      </c>
    </row>
    <row r="394" spans="1:5" ht="51">
      <c r="A394" s="10" t="s">
        <v>178</v>
      </c>
      <c r="B394" s="30" t="s">
        <v>60</v>
      </c>
      <c r="C394" s="30" t="s">
        <v>311</v>
      </c>
      <c r="D394" s="30" t="s">
        <v>181</v>
      </c>
      <c r="E394" s="2">
        <v>1980</v>
      </c>
    </row>
    <row r="395" spans="1:5" ht="38.25">
      <c r="A395" s="3" t="s">
        <v>312</v>
      </c>
      <c r="B395" s="30" t="s">
        <v>60</v>
      </c>
      <c r="C395" s="44" t="s">
        <v>313</v>
      </c>
      <c r="D395" s="44"/>
      <c r="E395" s="45">
        <f>E396</f>
        <v>100</v>
      </c>
    </row>
    <row r="396" spans="1:5" ht="12.75">
      <c r="A396" s="15" t="s">
        <v>308</v>
      </c>
      <c r="B396" s="30" t="s">
        <v>60</v>
      </c>
      <c r="C396" s="30" t="s">
        <v>314</v>
      </c>
      <c r="D396" s="30"/>
      <c r="E396" s="2">
        <f>E397</f>
        <v>100</v>
      </c>
    </row>
    <row r="397" spans="1:5" ht="25.5">
      <c r="A397" s="10" t="s">
        <v>88</v>
      </c>
      <c r="B397" s="30" t="s">
        <v>60</v>
      </c>
      <c r="C397" s="30" t="s">
        <v>314</v>
      </c>
      <c r="D397" s="30" t="s">
        <v>100</v>
      </c>
      <c r="E397" s="2">
        <f>E398</f>
        <v>100</v>
      </c>
    </row>
    <row r="398" spans="1:5" ht="25.5">
      <c r="A398" s="10" t="s">
        <v>89</v>
      </c>
      <c r="B398" s="30" t="s">
        <v>60</v>
      </c>
      <c r="C398" s="30" t="s">
        <v>314</v>
      </c>
      <c r="D398" s="30" t="s">
        <v>101</v>
      </c>
      <c r="E398" s="2">
        <f>E399</f>
        <v>100</v>
      </c>
    </row>
    <row r="399" spans="1:5" ht="25.5">
      <c r="A399" s="10" t="s">
        <v>91</v>
      </c>
      <c r="B399" s="30" t="s">
        <v>60</v>
      </c>
      <c r="C399" s="30" t="s">
        <v>314</v>
      </c>
      <c r="D399" s="30" t="s">
        <v>103</v>
      </c>
      <c r="E399" s="2">
        <v>100</v>
      </c>
    </row>
    <row r="400" spans="1:5" ht="51">
      <c r="A400" s="3" t="s">
        <v>315</v>
      </c>
      <c r="B400" s="30" t="s">
        <v>60</v>
      </c>
      <c r="C400" s="44" t="s">
        <v>316</v>
      </c>
      <c r="D400" s="44"/>
      <c r="E400" s="45">
        <f>E401</f>
        <v>100</v>
      </c>
    </row>
    <row r="401" spans="1:5" ht="12.75">
      <c r="A401" s="15" t="s">
        <v>308</v>
      </c>
      <c r="B401" s="30" t="s">
        <v>60</v>
      </c>
      <c r="C401" s="30" t="s">
        <v>317</v>
      </c>
      <c r="D401" s="30"/>
      <c r="E401" s="2">
        <f>E402</f>
        <v>100</v>
      </c>
    </row>
    <row r="402" spans="1:5" ht="25.5">
      <c r="A402" s="10" t="s">
        <v>88</v>
      </c>
      <c r="B402" s="30" t="s">
        <v>60</v>
      </c>
      <c r="C402" s="30" t="s">
        <v>317</v>
      </c>
      <c r="D402" s="30" t="s">
        <v>100</v>
      </c>
      <c r="E402" s="2">
        <f>E403</f>
        <v>100</v>
      </c>
    </row>
    <row r="403" spans="1:5" ht="25.5">
      <c r="A403" s="10" t="s">
        <v>89</v>
      </c>
      <c r="B403" s="30" t="s">
        <v>60</v>
      </c>
      <c r="C403" s="30" t="s">
        <v>317</v>
      </c>
      <c r="D403" s="30" t="s">
        <v>101</v>
      </c>
      <c r="E403" s="2">
        <f>E404</f>
        <v>100</v>
      </c>
    </row>
    <row r="404" spans="1:5" ht="25.5">
      <c r="A404" s="10" t="s">
        <v>91</v>
      </c>
      <c r="B404" s="30" t="s">
        <v>60</v>
      </c>
      <c r="C404" s="30" t="s">
        <v>317</v>
      </c>
      <c r="D404" s="30" t="s">
        <v>103</v>
      </c>
      <c r="E404" s="2">
        <v>100</v>
      </c>
    </row>
    <row r="405" spans="1:5" ht="63.75">
      <c r="A405" s="3" t="s">
        <v>318</v>
      </c>
      <c r="B405" s="30" t="s">
        <v>60</v>
      </c>
      <c r="C405" s="44" t="s">
        <v>319</v>
      </c>
      <c r="D405" s="44"/>
      <c r="E405" s="45">
        <f>E406</f>
        <v>100</v>
      </c>
    </row>
    <row r="406" spans="1:5" ht="12.75">
      <c r="A406" s="15" t="s">
        <v>308</v>
      </c>
      <c r="B406" s="30" t="s">
        <v>60</v>
      </c>
      <c r="C406" s="30" t="s">
        <v>320</v>
      </c>
      <c r="D406" s="30"/>
      <c r="E406" s="2">
        <f>E407</f>
        <v>100</v>
      </c>
    </row>
    <row r="407" spans="1:5" ht="25.5">
      <c r="A407" s="10" t="s">
        <v>88</v>
      </c>
      <c r="B407" s="30" t="s">
        <v>60</v>
      </c>
      <c r="C407" s="30" t="s">
        <v>320</v>
      </c>
      <c r="D407" s="30" t="s">
        <v>100</v>
      </c>
      <c r="E407" s="2">
        <f>E408</f>
        <v>100</v>
      </c>
    </row>
    <row r="408" spans="1:5" ht="25.5">
      <c r="A408" s="10" t="s">
        <v>89</v>
      </c>
      <c r="B408" s="30" t="s">
        <v>60</v>
      </c>
      <c r="C408" s="30" t="s">
        <v>320</v>
      </c>
      <c r="D408" s="30" t="s">
        <v>101</v>
      </c>
      <c r="E408" s="2">
        <f>E409</f>
        <v>100</v>
      </c>
    </row>
    <row r="409" spans="1:5" ht="25.5">
      <c r="A409" s="10" t="s">
        <v>91</v>
      </c>
      <c r="B409" s="30" t="s">
        <v>60</v>
      </c>
      <c r="C409" s="30" t="s">
        <v>320</v>
      </c>
      <c r="D409" s="30" t="s">
        <v>103</v>
      </c>
      <c r="E409" s="2">
        <v>100</v>
      </c>
    </row>
    <row r="410" spans="1:5" ht="51">
      <c r="A410" s="6" t="s">
        <v>145</v>
      </c>
      <c r="B410" s="34" t="s">
        <v>60</v>
      </c>
      <c r="C410" s="51">
        <v>1300000</v>
      </c>
      <c r="D410" s="17"/>
      <c r="E410" s="7">
        <f>E411</f>
        <v>1859</v>
      </c>
    </row>
    <row r="411" spans="1:5" ht="51">
      <c r="A411" s="8" t="s">
        <v>291</v>
      </c>
      <c r="B411" s="30" t="s">
        <v>60</v>
      </c>
      <c r="C411" s="44" t="s">
        <v>321</v>
      </c>
      <c r="D411" s="44"/>
      <c r="E411" s="45">
        <f>E412</f>
        <v>1859</v>
      </c>
    </row>
    <row r="412" spans="1:5" ht="25.5">
      <c r="A412" s="15" t="s">
        <v>295</v>
      </c>
      <c r="B412" s="30" t="s">
        <v>60</v>
      </c>
      <c r="C412" s="30" t="s">
        <v>322</v>
      </c>
      <c r="D412" s="30"/>
      <c r="E412" s="2">
        <f>E413</f>
        <v>1859</v>
      </c>
    </row>
    <row r="413" spans="1:5" ht="51">
      <c r="A413" s="10" t="s">
        <v>176</v>
      </c>
      <c r="B413" s="30" t="s">
        <v>60</v>
      </c>
      <c r="C413" s="30" t="s">
        <v>322</v>
      </c>
      <c r="D413" s="30" t="s">
        <v>179</v>
      </c>
      <c r="E413" s="2">
        <f>E414+E416</f>
        <v>1859</v>
      </c>
    </row>
    <row r="414" spans="1:5" ht="12.75">
      <c r="A414" s="10" t="s">
        <v>177</v>
      </c>
      <c r="B414" s="30" t="s">
        <v>60</v>
      </c>
      <c r="C414" s="30" t="s">
        <v>322</v>
      </c>
      <c r="D414" s="30" t="s">
        <v>180</v>
      </c>
      <c r="E414" s="2">
        <f>E415</f>
        <v>417</v>
      </c>
    </row>
    <row r="415" spans="1:5" ht="51">
      <c r="A415" s="10" t="s">
        <v>178</v>
      </c>
      <c r="B415" s="30" t="s">
        <v>60</v>
      </c>
      <c r="C415" s="30" t="s">
        <v>322</v>
      </c>
      <c r="D415" s="30" t="s">
        <v>181</v>
      </c>
      <c r="E415" s="2">
        <v>417</v>
      </c>
    </row>
    <row r="416" spans="1:5" ht="12.75">
      <c r="A416" s="22" t="s">
        <v>262</v>
      </c>
      <c r="B416" s="30" t="s">
        <v>60</v>
      </c>
      <c r="C416" s="30" t="s">
        <v>322</v>
      </c>
      <c r="D416" s="30" t="s">
        <v>263</v>
      </c>
      <c r="E416" s="2">
        <f>E417</f>
        <v>1442</v>
      </c>
    </row>
    <row r="417" spans="1:5" ht="51">
      <c r="A417" s="22" t="s">
        <v>264</v>
      </c>
      <c r="B417" s="30" t="s">
        <v>60</v>
      </c>
      <c r="C417" s="30" t="s">
        <v>322</v>
      </c>
      <c r="D417" s="30" t="s">
        <v>265</v>
      </c>
      <c r="E417" s="2">
        <v>1442</v>
      </c>
    </row>
    <row r="418" spans="1:5" ht="12.75">
      <c r="A418" s="37" t="s">
        <v>6</v>
      </c>
      <c r="B418" s="38" t="s">
        <v>61</v>
      </c>
      <c r="C418" s="38"/>
      <c r="D418" s="38"/>
      <c r="E418" s="43">
        <f>E419+E459</f>
        <v>68415</v>
      </c>
    </row>
    <row r="419" spans="1:5" ht="38.25">
      <c r="A419" s="47" t="s">
        <v>135</v>
      </c>
      <c r="B419" s="42" t="s">
        <v>61</v>
      </c>
      <c r="C419" s="34" t="s">
        <v>255</v>
      </c>
      <c r="D419" s="38"/>
      <c r="E419" s="43">
        <f>E420+E425+E435+E440+E445+E430</f>
        <v>67284</v>
      </c>
    </row>
    <row r="420" spans="1:5" ht="38.25">
      <c r="A420" s="3" t="s">
        <v>323</v>
      </c>
      <c r="B420" s="44" t="s">
        <v>61</v>
      </c>
      <c r="C420" s="44" t="s">
        <v>324</v>
      </c>
      <c r="D420" s="44"/>
      <c r="E420" s="45">
        <f>E421</f>
        <v>3001</v>
      </c>
    </row>
    <row r="421" spans="1:5" ht="12.75">
      <c r="A421" s="15" t="s">
        <v>325</v>
      </c>
      <c r="B421" s="30" t="s">
        <v>61</v>
      </c>
      <c r="C421" s="30" t="s">
        <v>326</v>
      </c>
      <c r="D421" s="30"/>
      <c r="E421" s="2">
        <f>E424</f>
        <v>3001</v>
      </c>
    </row>
    <row r="422" spans="1:5" ht="51">
      <c r="A422" s="10" t="s">
        <v>176</v>
      </c>
      <c r="B422" s="30" t="s">
        <v>61</v>
      </c>
      <c r="C422" s="30" t="s">
        <v>326</v>
      </c>
      <c r="D422" s="30" t="s">
        <v>179</v>
      </c>
      <c r="E422" s="2">
        <f>E423</f>
        <v>3001</v>
      </c>
    </row>
    <row r="423" spans="1:5" ht="12.75">
      <c r="A423" s="10" t="s">
        <v>177</v>
      </c>
      <c r="B423" s="30" t="s">
        <v>61</v>
      </c>
      <c r="C423" s="30" t="s">
        <v>326</v>
      </c>
      <c r="D423" s="30" t="s">
        <v>180</v>
      </c>
      <c r="E423" s="2">
        <f>E424</f>
        <v>3001</v>
      </c>
    </row>
    <row r="424" spans="1:5" ht="51">
      <c r="A424" s="10" t="s">
        <v>178</v>
      </c>
      <c r="B424" s="30" t="s">
        <v>61</v>
      </c>
      <c r="C424" s="30" t="s">
        <v>326</v>
      </c>
      <c r="D424" s="30" t="s">
        <v>181</v>
      </c>
      <c r="E424" s="2">
        <v>3001</v>
      </c>
    </row>
    <row r="425" spans="1:5" ht="38.25">
      <c r="A425" s="3" t="s">
        <v>287</v>
      </c>
      <c r="B425" s="30" t="s">
        <v>61</v>
      </c>
      <c r="C425" s="44" t="s">
        <v>288</v>
      </c>
      <c r="D425" s="44"/>
      <c r="E425" s="45">
        <f>E426</f>
        <v>8978</v>
      </c>
    </row>
    <row r="426" spans="1:5" ht="63.75">
      <c r="A426" s="15" t="s">
        <v>327</v>
      </c>
      <c r="B426" s="30" t="s">
        <v>61</v>
      </c>
      <c r="C426" s="30" t="s">
        <v>328</v>
      </c>
      <c r="D426" s="30"/>
      <c r="E426" s="2">
        <f>E427</f>
        <v>8978</v>
      </c>
    </row>
    <row r="427" spans="1:5" ht="51">
      <c r="A427" s="10" t="s">
        <v>176</v>
      </c>
      <c r="B427" s="30" t="s">
        <v>61</v>
      </c>
      <c r="C427" s="30" t="s">
        <v>328</v>
      </c>
      <c r="D427" s="30" t="s">
        <v>179</v>
      </c>
      <c r="E427" s="2">
        <f>E428</f>
        <v>8978</v>
      </c>
    </row>
    <row r="428" spans="1:5" ht="12.75">
      <c r="A428" s="10" t="s">
        <v>177</v>
      </c>
      <c r="B428" s="30" t="s">
        <v>61</v>
      </c>
      <c r="C428" s="30" t="s">
        <v>328</v>
      </c>
      <c r="D428" s="30" t="s">
        <v>180</v>
      </c>
      <c r="E428" s="2">
        <f>E429</f>
        <v>8978</v>
      </c>
    </row>
    <row r="429" spans="1:5" ht="51">
      <c r="A429" s="10" t="s">
        <v>178</v>
      </c>
      <c r="B429" s="30" t="s">
        <v>61</v>
      </c>
      <c r="C429" s="30" t="s">
        <v>328</v>
      </c>
      <c r="D429" s="30" t="s">
        <v>181</v>
      </c>
      <c r="E429" s="2">
        <v>8978</v>
      </c>
    </row>
    <row r="430" spans="1:5" ht="51">
      <c r="A430" s="3" t="s">
        <v>329</v>
      </c>
      <c r="B430" s="30" t="s">
        <v>61</v>
      </c>
      <c r="C430" s="44" t="s">
        <v>330</v>
      </c>
      <c r="D430" s="44"/>
      <c r="E430" s="45">
        <f>E431</f>
        <v>7403</v>
      </c>
    </row>
    <row r="431" spans="1:5" ht="12.75">
      <c r="A431" s="10" t="s">
        <v>331</v>
      </c>
      <c r="B431" s="30" t="s">
        <v>61</v>
      </c>
      <c r="C431" s="30" t="s">
        <v>332</v>
      </c>
      <c r="D431" s="30"/>
      <c r="E431" s="2">
        <f>E432</f>
        <v>7403</v>
      </c>
    </row>
    <row r="432" spans="1:5" ht="25.5">
      <c r="A432" s="10" t="s">
        <v>88</v>
      </c>
      <c r="B432" s="30" t="s">
        <v>61</v>
      </c>
      <c r="C432" s="30" t="s">
        <v>332</v>
      </c>
      <c r="D432" s="30" t="s">
        <v>100</v>
      </c>
      <c r="E432" s="2">
        <f>E433</f>
        <v>7403</v>
      </c>
    </row>
    <row r="433" spans="1:5" ht="25.5">
      <c r="A433" s="10" t="s">
        <v>89</v>
      </c>
      <c r="B433" s="30" t="s">
        <v>61</v>
      </c>
      <c r="C433" s="30" t="s">
        <v>332</v>
      </c>
      <c r="D433" s="30" t="s">
        <v>101</v>
      </c>
      <c r="E433" s="2">
        <f>E434</f>
        <v>7403</v>
      </c>
    </row>
    <row r="434" spans="1:5" ht="25.5">
      <c r="A434" s="10" t="s">
        <v>91</v>
      </c>
      <c r="B434" s="30" t="s">
        <v>61</v>
      </c>
      <c r="C434" s="30" t="s">
        <v>332</v>
      </c>
      <c r="D434" s="30" t="s">
        <v>103</v>
      </c>
      <c r="E434" s="2">
        <v>7403</v>
      </c>
    </row>
    <row r="435" spans="1:5" ht="38.25">
      <c r="A435" s="8" t="s">
        <v>312</v>
      </c>
      <c r="B435" s="30" t="s">
        <v>61</v>
      </c>
      <c r="C435" s="44" t="s">
        <v>333</v>
      </c>
      <c r="D435" s="44"/>
      <c r="E435" s="45">
        <f>E436</f>
        <v>25</v>
      </c>
    </row>
    <row r="436" spans="1:5" ht="12.75">
      <c r="A436" s="15" t="s">
        <v>334</v>
      </c>
      <c r="B436" s="30" t="s">
        <v>61</v>
      </c>
      <c r="C436" s="30" t="s">
        <v>335</v>
      </c>
      <c r="D436" s="30"/>
      <c r="E436" s="2">
        <f>E437</f>
        <v>25</v>
      </c>
    </row>
    <row r="437" spans="1:5" ht="25.5">
      <c r="A437" s="10" t="s">
        <v>88</v>
      </c>
      <c r="B437" s="30" t="s">
        <v>61</v>
      </c>
      <c r="C437" s="30" t="s">
        <v>335</v>
      </c>
      <c r="D437" s="30" t="s">
        <v>100</v>
      </c>
      <c r="E437" s="2">
        <f>E438</f>
        <v>25</v>
      </c>
    </row>
    <row r="438" spans="1:5" ht="25.5">
      <c r="A438" s="10" t="s">
        <v>89</v>
      </c>
      <c r="B438" s="30" t="s">
        <v>61</v>
      </c>
      <c r="C438" s="30" t="s">
        <v>335</v>
      </c>
      <c r="D438" s="30" t="s">
        <v>101</v>
      </c>
      <c r="E438" s="2">
        <f>E439</f>
        <v>25</v>
      </c>
    </row>
    <row r="439" spans="1:5" ht="25.5">
      <c r="A439" s="10" t="s">
        <v>91</v>
      </c>
      <c r="B439" s="30" t="s">
        <v>61</v>
      </c>
      <c r="C439" s="30" t="s">
        <v>335</v>
      </c>
      <c r="D439" s="30" t="s">
        <v>103</v>
      </c>
      <c r="E439" s="2">
        <v>25</v>
      </c>
    </row>
    <row r="440" spans="1:5" ht="51">
      <c r="A440" s="8" t="s">
        <v>315</v>
      </c>
      <c r="B440" s="30" t="s">
        <v>61</v>
      </c>
      <c r="C440" s="44" t="s">
        <v>336</v>
      </c>
      <c r="D440" s="44"/>
      <c r="E440" s="45">
        <f>E441</f>
        <v>35</v>
      </c>
    </row>
    <row r="441" spans="1:5" ht="12.75">
      <c r="A441" s="15" t="s">
        <v>334</v>
      </c>
      <c r="B441" s="30" t="s">
        <v>61</v>
      </c>
      <c r="C441" s="30" t="s">
        <v>337</v>
      </c>
      <c r="D441" s="30"/>
      <c r="E441" s="2">
        <f>E442</f>
        <v>35</v>
      </c>
    </row>
    <row r="442" spans="1:5" ht="25.5">
      <c r="A442" s="10" t="s">
        <v>88</v>
      </c>
      <c r="B442" s="30" t="s">
        <v>61</v>
      </c>
      <c r="C442" s="30" t="s">
        <v>337</v>
      </c>
      <c r="D442" s="30" t="s">
        <v>100</v>
      </c>
      <c r="E442" s="2">
        <f>E443</f>
        <v>35</v>
      </c>
    </row>
    <row r="443" spans="1:5" ht="25.5">
      <c r="A443" s="10" t="s">
        <v>89</v>
      </c>
      <c r="B443" s="30" t="s">
        <v>61</v>
      </c>
      <c r="C443" s="30" t="s">
        <v>337</v>
      </c>
      <c r="D443" s="30" t="s">
        <v>101</v>
      </c>
      <c r="E443" s="2">
        <f>E444</f>
        <v>35</v>
      </c>
    </row>
    <row r="444" spans="1:5" ht="25.5">
      <c r="A444" s="10" t="s">
        <v>91</v>
      </c>
      <c r="B444" s="30" t="s">
        <v>61</v>
      </c>
      <c r="C444" s="30" t="s">
        <v>337</v>
      </c>
      <c r="D444" s="30" t="s">
        <v>103</v>
      </c>
      <c r="E444" s="2">
        <v>35</v>
      </c>
    </row>
    <row r="445" spans="1:5" ht="38.25">
      <c r="A445" s="48" t="s">
        <v>132</v>
      </c>
      <c r="B445" s="30" t="s">
        <v>61</v>
      </c>
      <c r="C445" s="44" t="s">
        <v>133</v>
      </c>
      <c r="D445" s="44"/>
      <c r="E445" s="45">
        <f>E446</f>
        <v>47842</v>
      </c>
    </row>
    <row r="446" spans="1:5" ht="63.75">
      <c r="A446" s="15" t="s">
        <v>327</v>
      </c>
      <c r="B446" s="30" t="s">
        <v>61</v>
      </c>
      <c r="C446" s="30" t="s">
        <v>338</v>
      </c>
      <c r="D446" s="30"/>
      <c r="E446" s="2">
        <f>E447+E451+E455</f>
        <v>47842</v>
      </c>
    </row>
    <row r="447" spans="1:5" ht="63.75">
      <c r="A447" s="22" t="s">
        <v>84</v>
      </c>
      <c r="B447" s="30" t="s">
        <v>61</v>
      </c>
      <c r="C447" s="30" t="s">
        <v>338</v>
      </c>
      <c r="D447" s="30" t="s">
        <v>96</v>
      </c>
      <c r="E447" s="2">
        <f>E448</f>
        <v>38886</v>
      </c>
    </row>
    <row r="448" spans="1:5" ht="25.5">
      <c r="A448" s="22" t="s">
        <v>85</v>
      </c>
      <c r="B448" s="30" t="s">
        <v>61</v>
      </c>
      <c r="C448" s="30" t="s">
        <v>338</v>
      </c>
      <c r="D448" s="30" t="s">
        <v>97</v>
      </c>
      <c r="E448" s="2">
        <f>E449+E450</f>
        <v>38886</v>
      </c>
    </row>
    <row r="449" spans="1:5" ht="12.75">
      <c r="A449" s="10" t="s">
        <v>86</v>
      </c>
      <c r="B449" s="30" t="s">
        <v>61</v>
      </c>
      <c r="C449" s="30" t="s">
        <v>338</v>
      </c>
      <c r="D449" s="30" t="s">
        <v>98</v>
      </c>
      <c r="E449" s="2">
        <v>38856</v>
      </c>
    </row>
    <row r="450" spans="1:5" ht="25.5">
      <c r="A450" s="10" t="s">
        <v>87</v>
      </c>
      <c r="B450" s="30" t="s">
        <v>61</v>
      </c>
      <c r="C450" s="30" t="s">
        <v>338</v>
      </c>
      <c r="D450" s="30" t="s">
        <v>99</v>
      </c>
      <c r="E450" s="2">
        <v>30</v>
      </c>
    </row>
    <row r="451" spans="1:5" ht="25.5">
      <c r="A451" s="10" t="s">
        <v>88</v>
      </c>
      <c r="B451" s="30" t="s">
        <v>61</v>
      </c>
      <c r="C451" s="30" t="s">
        <v>338</v>
      </c>
      <c r="D451" s="30" t="s">
        <v>100</v>
      </c>
      <c r="E451" s="2">
        <f>E452</f>
        <v>8039</v>
      </c>
    </row>
    <row r="452" spans="1:5" ht="25.5">
      <c r="A452" s="10" t="s">
        <v>89</v>
      </c>
      <c r="B452" s="30" t="s">
        <v>61</v>
      </c>
      <c r="C452" s="30" t="s">
        <v>338</v>
      </c>
      <c r="D452" s="30" t="s">
        <v>101</v>
      </c>
      <c r="E452" s="2">
        <f>E453+E454</f>
        <v>8039</v>
      </c>
    </row>
    <row r="453" spans="1:5" ht="25.5">
      <c r="A453" s="10" t="s">
        <v>90</v>
      </c>
      <c r="B453" s="30" t="s">
        <v>61</v>
      </c>
      <c r="C453" s="30" t="s">
        <v>338</v>
      </c>
      <c r="D453" s="30" t="s">
        <v>102</v>
      </c>
      <c r="E453" s="2">
        <v>1625</v>
      </c>
    </row>
    <row r="454" spans="1:5" ht="25.5">
      <c r="A454" s="10" t="s">
        <v>91</v>
      </c>
      <c r="B454" s="30" t="s">
        <v>61</v>
      </c>
      <c r="C454" s="30" t="s">
        <v>338</v>
      </c>
      <c r="D454" s="30" t="s">
        <v>103</v>
      </c>
      <c r="E454" s="2">
        <f>6414</f>
        <v>6414</v>
      </c>
    </row>
    <row r="455" spans="1:5" ht="12.75">
      <c r="A455" s="21" t="s">
        <v>92</v>
      </c>
      <c r="B455" s="30" t="s">
        <v>61</v>
      </c>
      <c r="C455" s="30" t="s">
        <v>338</v>
      </c>
      <c r="D455" s="30" t="s">
        <v>104</v>
      </c>
      <c r="E455" s="2">
        <f>E456</f>
        <v>917</v>
      </c>
    </row>
    <row r="456" spans="1:5" ht="12.75">
      <c r="A456" s="21" t="s">
        <v>93</v>
      </c>
      <c r="B456" s="30" t="s">
        <v>61</v>
      </c>
      <c r="C456" s="30" t="s">
        <v>338</v>
      </c>
      <c r="D456" s="30" t="s">
        <v>105</v>
      </c>
      <c r="E456" s="2">
        <f>E457+E458</f>
        <v>917</v>
      </c>
    </row>
    <row r="457" spans="1:5" ht="25.5">
      <c r="A457" s="21" t="s">
        <v>115</v>
      </c>
      <c r="B457" s="30" t="s">
        <v>61</v>
      </c>
      <c r="C457" s="30" t="s">
        <v>338</v>
      </c>
      <c r="D457" s="30" t="s">
        <v>114</v>
      </c>
      <c r="E457" s="2">
        <v>679</v>
      </c>
    </row>
    <row r="458" spans="1:5" ht="12.75">
      <c r="A458" s="21" t="s">
        <v>94</v>
      </c>
      <c r="B458" s="30" t="s">
        <v>61</v>
      </c>
      <c r="C458" s="30" t="s">
        <v>338</v>
      </c>
      <c r="D458" s="30" t="s">
        <v>106</v>
      </c>
      <c r="E458" s="2">
        <v>238</v>
      </c>
    </row>
    <row r="459" spans="1:5" ht="38.25">
      <c r="A459" s="6" t="s">
        <v>139</v>
      </c>
      <c r="B459" s="34" t="s">
        <v>61</v>
      </c>
      <c r="C459" s="34" t="s">
        <v>301</v>
      </c>
      <c r="D459" s="17"/>
      <c r="E459" s="7">
        <f>E460</f>
        <v>1131</v>
      </c>
    </row>
    <row r="460" spans="1:5" ht="38.25">
      <c r="A460" s="3" t="s">
        <v>136</v>
      </c>
      <c r="B460" s="44" t="s">
        <v>61</v>
      </c>
      <c r="C460" s="44" t="s">
        <v>137</v>
      </c>
      <c r="D460" s="18"/>
      <c r="E460" s="45">
        <f>E461</f>
        <v>1131</v>
      </c>
    </row>
    <row r="461" spans="1:5" ht="63.75">
      <c r="A461" s="46" t="s">
        <v>327</v>
      </c>
      <c r="B461" s="30" t="s">
        <v>61</v>
      </c>
      <c r="C461" s="30" t="s">
        <v>339</v>
      </c>
      <c r="D461" s="30"/>
      <c r="E461" s="2">
        <f>E462+E465</f>
        <v>1131</v>
      </c>
    </row>
    <row r="462" spans="1:5" ht="63.75">
      <c r="A462" s="22" t="s">
        <v>84</v>
      </c>
      <c r="B462" s="30" t="s">
        <v>61</v>
      </c>
      <c r="C462" s="30" t="s">
        <v>339</v>
      </c>
      <c r="D462" s="30" t="s">
        <v>96</v>
      </c>
      <c r="E462" s="2">
        <f>E463</f>
        <v>854</v>
      </c>
    </row>
    <row r="463" spans="1:5" ht="25.5">
      <c r="A463" s="22" t="s">
        <v>85</v>
      </c>
      <c r="B463" s="30" t="s">
        <v>61</v>
      </c>
      <c r="C463" s="30" t="s">
        <v>339</v>
      </c>
      <c r="D463" s="30" t="s">
        <v>97</v>
      </c>
      <c r="E463" s="2">
        <f>E464</f>
        <v>854</v>
      </c>
    </row>
    <row r="464" spans="1:5" ht="12.75">
      <c r="A464" s="10" t="s">
        <v>86</v>
      </c>
      <c r="B464" s="30" t="s">
        <v>61</v>
      </c>
      <c r="C464" s="30" t="s">
        <v>339</v>
      </c>
      <c r="D464" s="30" t="s">
        <v>98</v>
      </c>
      <c r="E464" s="2">
        <v>854</v>
      </c>
    </row>
    <row r="465" spans="1:5" ht="25.5">
      <c r="A465" s="10" t="s">
        <v>88</v>
      </c>
      <c r="B465" s="30" t="s">
        <v>61</v>
      </c>
      <c r="C465" s="30" t="s">
        <v>339</v>
      </c>
      <c r="D465" s="30" t="s">
        <v>100</v>
      </c>
      <c r="E465" s="2">
        <f>E466</f>
        <v>277</v>
      </c>
    </row>
    <row r="466" spans="1:5" ht="25.5">
      <c r="A466" s="10" t="s">
        <v>89</v>
      </c>
      <c r="B466" s="30" t="s">
        <v>61</v>
      </c>
      <c r="C466" s="30" t="s">
        <v>339</v>
      </c>
      <c r="D466" s="30" t="s">
        <v>101</v>
      </c>
      <c r="E466" s="2">
        <f>E467+E468</f>
        <v>277</v>
      </c>
    </row>
    <row r="467" spans="1:5" ht="25.5">
      <c r="A467" s="10" t="s">
        <v>90</v>
      </c>
      <c r="B467" s="30" t="s">
        <v>61</v>
      </c>
      <c r="C467" s="30" t="s">
        <v>339</v>
      </c>
      <c r="D467" s="30" t="s">
        <v>102</v>
      </c>
      <c r="E467" s="2">
        <v>108</v>
      </c>
    </row>
    <row r="468" spans="1:5" ht="25.5">
      <c r="A468" s="10" t="s">
        <v>91</v>
      </c>
      <c r="B468" s="30" t="s">
        <v>61</v>
      </c>
      <c r="C468" s="30" t="s">
        <v>339</v>
      </c>
      <c r="D468" s="30" t="s">
        <v>103</v>
      </c>
      <c r="E468" s="2">
        <v>169</v>
      </c>
    </row>
    <row r="469" spans="1:5" ht="12.75">
      <c r="A469" s="11" t="s">
        <v>74</v>
      </c>
      <c r="B469" s="4" t="s">
        <v>53</v>
      </c>
      <c r="C469" s="4"/>
      <c r="D469" s="4"/>
      <c r="E469" s="7">
        <f>E470+E500</f>
        <v>47145</v>
      </c>
    </row>
    <row r="470" spans="1:5" ht="12.75">
      <c r="A470" s="37" t="s">
        <v>4</v>
      </c>
      <c r="B470" s="38" t="s">
        <v>54</v>
      </c>
      <c r="C470" s="38"/>
      <c r="D470" s="38"/>
      <c r="E470" s="43">
        <f>E471</f>
        <v>44637</v>
      </c>
    </row>
    <row r="471" spans="1:5" ht="38.25">
      <c r="A471" s="9" t="s">
        <v>144</v>
      </c>
      <c r="B471" s="34" t="s">
        <v>54</v>
      </c>
      <c r="C471" s="51">
        <v>1000000</v>
      </c>
      <c r="D471" s="52"/>
      <c r="E471" s="7">
        <f>E472+E480+E485+E490+E495</f>
        <v>44637</v>
      </c>
    </row>
    <row r="472" spans="1:5" ht="114.75">
      <c r="A472" s="8" t="s">
        <v>340</v>
      </c>
      <c r="B472" s="44" t="s">
        <v>54</v>
      </c>
      <c r="C472" s="44" t="s">
        <v>341</v>
      </c>
      <c r="D472" s="44"/>
      <c r="E472" s="45">
        <f>E473+E476</f>
        <v>14965</v>
      </c>
    </row>
    <row r="473" spans="1:5" ht="25.5">
      <c r="A473" s="10" t="s">
        <v>342</v>
      </c>
      <c r="B473" s="30" t="s">
        <v>54</v>
      </c>
      <c r="C473" s="30" t="s">
        <v>343</v>
      </c>
      <c r="D473" s="30"/>
      <c r="E473" s="2">
        <f>E474</f>
        <v>9000</v>
      </c>
    </row>
    <row r="474" spans="1:5" ht="12.75">
      <c r="A474" s="10" t="s">
        <v>92</v>
      </c>
      <c r="B474" s="30" t="s">
        <v>54</v>
      </c>
      <c r="C474" s="30" t="s">
        <v>343</v>
      </c>
      <c r="D474" s="30" t="s">
        <v>104</v>
      </c>
      <c r="E474" s="2">
        <f>E475</f>
        <v>9000</v>
      </c>
    </row>
    <row r="475" spans="1:5" ht="51">
      <c r="A475" s="10" t="s">
        <v>193</v>
      </c>
      <c r="B475" s="30" t="s">
        <v>54</v>
      </c>
      <c r="C475" s="30" t="s">
        <v>343</v>
      </c>
      <c r="D475" s="30" t="s">
        <v>194</v>
      </c>
      <c r="E475" s="2">
        <v>9000</v>
      </c>
    </row>
    <row r="476" spans="1:5" ht="12.75">
      <c r="A476" s="10" t="s">
        <v>344</v>
      </c>
      <c r="B476" s="30" t="s">
        <v>54</v>
      </c>
      <c r="C476" s="30" t="s">
        <v>345</v>
      </c>
      <c r="D476" s="30"/>
      <c r="E476" s="2">
        <f>E477</f>
        <v>5965</v>
      </c>
    </row>
    <row r="477" spans="1:5" ht="51">
      <c r="A477" s="10" t="s">
        <v>176</v>
      </c>
      <c r="B477" s="30" t="s">
        <v>54</v>
      </c>
      <c r="C477" s="30" t="s">
        <v>345</v>
      </c>
      <c r="D477" s="30" t="s">
        <v>179</v>
      </c>
      <c r="E477" s="2">
        <f>E478</f>
        <v>5965</v>
      </c>
    </row>
    <row r="478" spans="1:5" ht="12.75">
      <c r="A478" s="10" t="s">
        <v>177</v>
      </c>
      <c r="B478" s="30" t="s">
        <v>54</v>
      </c>
      <c r="C478" s="30" t="s">
        <v>345</v>
      </c>
      <c r="D478" s="30" t="s">
        <v>180</v>
      </c>
      <c r="E478" s="2">
        <f>E479</f>
        <v>5965</v>
      </c>
    </row>
    <row r="479" spans="1:5" ht="51">
      <c r="A479" s="10" t="s">
        <v>178</v>
      </c>
      <c r="B479" s="30" t="s">
        <v>54</v>
      </c>
      <c r="C479" s="30" t="s">
        <v>345</v>
      </c>
      <c r="D479" s="30" t="s">
        <v>181</v>
      </c>
      <c r="E479" s="2">
        <f>6000-20-15</f>
        <v>5965</v>
      </c>
    </row>
    <row r="480" spans="1:5" ht="51">
      <c r="A480" s="8" t="s">
        <v>346</v>
      </c>
      <c r="B480" s="30" t="s">
        <v>54</v>
      </c>
      <c r="C480" s="18" t="s">
        <v>347</v>
      </c>
      <c r="D480" s="44"/>
      <c r="E480" s="45">
        <f>E481</f>
        <v>15</v>
      </c>
    </row>
    <row r="481" spans="1:5" ht="12.75">
      <c r="A481" s="10" t="s">
        <v>344</v>
      </c>
      <c r="B481" s="30" t="s">
        <v>54</v>
      </c>
      <c r="C481" s="30" t="s">
        <v>348</v>
      </c>
      <c r="D481" s="30"/>
      <c r="E481" s="2">
        <f>E482</f>
        <v>15</v>
      </c>
    </row>
    <row r="482" spans="1:5" ht="51">
      <c r="A482" s="10" t="s">
        <v>176</v>
      </c>
      <c r="B482" s="30" t="s">
        <v>54</v>
      </c>
      <c r="C482" s="30" t="s">
        <v>348</v>
      </c>
      <c r="D482" s="30" t="s">
        <v>179</v>
      </c>
      <c r="E482" s="2">
        <f>E483</f>
        <v>15</v>
      </c>
    </row>
    <row r="483" spans="1:5" ht="12.75">
      <c r="A483" s="10" t="s">
        <v>177</v>
      </c>
      <c r="B483" s="30" t="s">
        <v>54</v>
      </c>
      <c r="C483" s="30" t="s">
        <v>348</v>
      </c>
      <c r="D483" s="30" t="s">
        <v>180</v>
      </c>
      <c r="E483" s="2">
        <f>E484</f>
        <v>15</v>
      </c>
    </row>
    <row r="484" spans="1:5" ht="51">
      <c r="A484" s="10" t="s">
        <v>178</v>
      </c>
      <c r="B484" s="30" t="s">
        <v>54</v>
      </c>
      <c r="C484" s="30" t="s">
        <v>348</v>
      </c>
      <c r="D484" s="30" t="s">
        <v>181</v>
      </c>
      <c r="E484" s="2">
        <v>15</v>
      </c>
    </row>
    <row r="485" spans="1:5" ht="25.5">
      <c r="A485" s="16" t="s">
        <v>349</v>
      </c>
      <c r="B485" s="30" t="s">
        <v>54</v>
      </c>
      <c r="C485" s="44" t="s">
        <v>350</v>
      </c>
      <c r="D485" s="44"/>
      <c r="E485" s="45">
        <f>E486</f>
        <v>10790</v>
      </c>
    </row>
    <row r="486" spans="1:5" ht="12.75">
      <c r="A486" s="53" t="s">
        <v>351</v>
      </c>
      <c r="B486" s="30" t="s">
        <v>54</v>
      </c>
      <c r="C486" s="30" t="s">
        <v>352</v>
      </c>
      <c r="D486" s="30"/>
      <c r="E486" s="2">
        <f>E487</f>
        <v>10790</v>
      </c>
    </row>
    <row r="487" spans="1:5" ht="51">
      <c r="A487" s="10" t="s">
        <v>176</v>
      </c>
      <c r="B487" s="30" t="s">
        <v>54</v>
      </c>
      <c r="C487" s="30" t="s">
        <v>352</v>
      </c>
      <c r="D487" s="30" t="s">
        <v>179</v>
      </c>
      <c r="E487" s="2">
        <f>E488</f>
        <v>10790</v>
      </c>
    </row>
    <row r="488" spans="1:5" ht="12.75">
      <c r="A488" s="10" t="s">
        <v>177</v>
      </c>
      <c r="B488" s="30" t="s">
        <v>54</v>
      </c>
      <c r="C488" s="30" t="s">
        <v>352</v>
      </c>
      <c r="D488" s="30" t="s">
        <v>180</v>
      </c>
      <c r="E488" s="2">
        <f>E489</f>
        <v>10790</v>
      </c>
    </row>
    <row r="489" spans="1:5" ht="51">
      <c r="A489" s="10" t="s">
        <v>178</v>
      </c>
      <c r="B489" s="30" t="s">
        <v>54</v>
      </c>
      <c r="C489" s="30" t="s">
        <v>352</v>
      </c>
      <c r="D489" s="30" t="s">
        <v>181</v>
      </c>
      <c r="E489" s="2">
        <v>10790</v>
      </c>
    </row>
    <row r="490" spans="1:5" ht="38.25">
      <c r="A490" s="8" t="s">
        <v>353</v>
      </c>
      <c r="B490" s="30" t="s">
        <v>54</v>
      </c>
      <c r="C490" s="44" t="s">
        <v>354</v>
      </c>
      <c r="D490" s="44"/>
      <c r="E490" s="45">
        <f>E491</f>
        <v>18847</v>
      </c>
    </row>
    <row r="491" spans="1:5" ht="12.75">
      <c r="A491" s="22" t="s">
        <v>355</v>
      </c>
      <c r="B491" s="30" t="s">
        <v>54</v>
      </c>
      <c r="C491" s="19" t="s">
        <v>356</v>
      </c>
      <c r="D491" s="30"/>
      <c r="E491" s="2">
        <f>E494</f>
        <v>18847</v>
      </c>
    </row>
    <row r="492" spans="1:5" ht="51">
      <c r="A492" s="10" t="s">
        <v>176</v>
      </c>
      <c r="B492" s="30" t="s">
        <v>54</v>
      </c>
      <c r="C492" s="19" t="s">
        <v>356</v>
      </c>
      <c r="D492" s="30" t="s">
        <v>179</v>
      </c>
      <c r="E492" s="2">
        <f>E493</f>
        <v>18847</v>
      </c>
    </row>
    <row r="493" spans="1:5" ht="12.75">
      <c r="A493" s="10" t="s">
        <v>177</v>
      </c>
      <c r="B493" s="30" t="s">
        <v>54</v>
      </c>
      <c r="C493" s="19" t="s">
        <v>356</v>
      </c>
      <c r="D493" s="30" t="s">
        <v>180</v>
      </c>
      <c r="E493" s="2">
        <f>E494</f>
        <v>18847</v>
      </c>
    </row>
    <row r="494" spans="1:5" ht="51">
      <c r="A494" s="10" t="s">
        <v>178</v>
      </c>
      <c r="B494" s="30" t="s">
        <v>54</v>
      </c>
      <c r="C494" s="19" t="s">
        <v>356</v>
      </c>
      <c r="D494" s="30" t="s">
        <v>181</v>
      </c>
      <c r="E494" s="2">
        <v>18847</v>
      </c>
    </row>
    <row r="495" spans="1:5" ht="51">
      <c r="A495" s="8" t="s">
        <v>315</v>
      </c>
      <c r="B495" s="30" t="s">
        <v>54</v>
      </c>
      <c r="C495" s="44" t="s">
        <v>357</v>
      </c>
      <c r="D495" s="44"/>
      <c r="E495" s="45">
        <f>E496</f>
        <v>20</v>
      </c>
    </row>
    <row r="496" spans="1:5" ht="51">
      <c r="A496" s="10" t="s">
        <v>176</v>
      </c>
      <c r="B496" s="30" t="s">
        <v>54</v>
      </c>
      <c r="C496" s="30" t="s">
        <v>358</v>
      </c>
      <c r="D496" s="30" t="s">
        <v>179</v>
      </c>
      <c r="E496" s="2">
        <f>E497</f>
        <v>20</v>
      </c>
    </row>
    <row r="497" spans="1:5" ht="12.75">
      <c r="A497" s="10" t="s">
        <v>177</v>
      </c>
      <c r="B497" s="30" t="s">
        <v>54</v>
      </c>
      <c r="C497" s="30" t="s">
        <v>358</v>
      </c>
      <c r="D497" s="30" t="s">
        <v>180</v>
      </c>
      <c r="E497" s="2">
        <f>E498</f>
        <v>20</v>
      </c>
    </row>
    <row r="498" spans="1:5" ht="51">
      <c r="A498" s="10" t="s">
        <v>178</v>
      </c>
      <c r="B498" s="30" t="s">
        <v>54</v>
      </c>
      <c r="C498" s="30" t="s">
        <v>358</v>
      </c>
      <c r="D498" s="30" t="s">
        <v>181</v>
      </c>
      <c r="E498" s="2">
        <v>20</v>
      </c>
    </row>
    <row r="499" spans="1:5" ht="25.5">
      <c r="A499" s="37" t="s">
        <v>75</v>
      </c>
      <c r="B499" s="38" t="s">
        <v>55</v>
      </c>
      <c r="C499" s="38"/>
      <c r="D499" s="38"/>
      <c r="E499" s="43">
        <f>E500</f>
        <v>2508</v>
      </c>
    </row>
    <row r="500" spans="1:5" ht="38.25">
      <c r="A500" s="9" t="s">
        <v>144</v>
      </c>
      <c r="B500" s="34" t="s">
        <v>55</v>
      </c>
      <c r="C500" s="51">
        <v>1000000</v>
      </c>
      <c r="D500" s="52"/>
      <c r="E500" s="7">
        <f>E501</f>
        <v>2508</v>
      </c>
    </row>
    <row r="501" spans="1:5" ht="38.25">
      <c r="A501" s="8" t="s">
        <v>140</v>
      </c>
      <c r="B501" s="44" t="s">
        <v>55</v>
      </c>
      <c r="C501" s="44" t="s">
        <v>142</v>
      </c>
      <c r="D501" s="18"/>
      <c r="E501" s="45">
        <f>E502</f>
        <v>2508</v>
      </c>
    </row>
    <row r="502" spans="1:5" ht="63.75">
      <c r="A502" s="46" t="s">
        <v>327</v>
      </c>
      <c r="B502" s="30" t="s">
        <v>55</v>
      </c>
      <c r="C502" s="19" t="s">
        <v>359</v>
      </c>
      <c r="D502" s="30"/>
      <c r="E502" s="2">
        <f>E503+E507+E511</f>
        <v>2508</v>
      </c>
    </row>
    <row r="503" spans="1:5" ht="63.75">
      <c r="A503" s="22" t="s">
        <v>84</v>
      </c>
      <c r="B503" s="30" t="s">
        <v>55</v>
      </c>
      <c r="C503" s="19" t="s">
        <v>359</v>
      </c>
      <c r="D503" s="30" t="s">
        <v>96</v>
      </c>
      <c r="E503" s="2">
        <f>E504</f>
        <v>2180</v>
      </c>
    </row>
    <row r="504" spans="1:5" ht="25.5">
      <c r="A504" s="22" t="s">
        <v>85</v>
      </c>
      <c r="B504" s="30" t="s">
        <v>55</v>
      </c>
      <c r="C504" s="19" t="s">
        <v>359</v>
      </c>
      <c r="D504" s="30" t="s">
        <v>97</v>
      </c>
      <c r="E504" s="2">
        <f>E505+E506</f>
        <v>2180</v>
      </c>
    </row>
    <row r="505" spans="1:5" ht="12.75">
      <c r="A505" s="10" t="s">
        <v>86</v>
      </c>
      <c r="B505" s="30" t="s">
        <v>55</v>
      </c>
      <c r="C505" s="19" t="s">
        <v>359</v>
      </c>
      <c r="D505" s="30" t="s">
        <v>98</v>
      </c>
      <c r="E505" s="2">
        <v>2179</v>
      </c>
    </row>
    <row r="506" spans="1:5" ht="25.5">
      <c r="A506" s="10" t="s">
        <v>87</v>
      </c>
      <c r="B506" s="30" t="s">
        <v>55</v>
      </c>
      <c r="C506" s="19" t="s">
        <v>359</v>
      </c>
      <c r="D506" s="30" t="s">
        <v>99</v>
      </c>
      <c r="E506" s="2">
        <v>1</v>
      </c>
    </row>
    <row r="507" spans="1:5" ht="25.5">
      <c r="A507" s="10" t="s">
        <v>88</v>
      </c>
      <c r="B507" s="30" t="s">
        <v>55</v>
      </c>
      <c r="C507" s="19" t="s">
        <v>359</v>
      </c>
      <c r="D507" s="30" t="s">
        <v>100</v>
      </c>
      <c r="E507" s="2">
        <f>E508</f>
        <v>322</v>
      </c>
    </row>
    <row r="508" spans="1:5" ht="25.5">
      <c r="A508" s="10" t="s">
        <v>89</v>
      </c>
      <c r="B508" s="30" t="s">
        <v>55</v>
      </c>
      <c r="C508" s="19" t="s">
        <v>359</v>
      </c>
      <c r="D508" s="30" t="s">
        <v>101</v>
      </c>
      <c r="E508" s="2">
        <f>E509+E510</f>
        <v>322</v>
      </c>
    </row>
    <row r="509" spans="1:5" ht="25.5">
      <c r="A509" s="10" t="s">
        <v>90</v>
      </c>
      <c r="B509" s="30" t="s">
        <v>55</v>
      </c>
      <c r="C509" s="19" t="s">
        <v>359</v>
      </c>
      <c r="D509" s="30" t="s">
        <v>102</v>
      </c>
      <c r="E509" s="2">
        <v>191</v>
      </c>
    </row>
    <row r="510" spans="1:5" ht="25.5">
      <c r="A510" s="10" t="s">
        <v>91</v>
      </c>
      <c r="B510" s="30" t="s">
        <v>55</v>
      </c>
      <c r="C510" s="19" t="s">
        <v>359</v>
      </c>
      <c r="D510" s="30" t="s">
        <v>103</v>
      </c>
      <c r="E510" s="2">
        <v>131</v>
      </c>
    </row>
    <row r="511" spans="1:5" ht="12.75">
      <c r="A511" s="21" t="s">
        <v>93</v>
      </c>
      <c r="B511" s="30" t="s">
        <v>55</v>
      </c>
      <c r="C511" s="19" t="s">
        <v>359</v>
      </c>
      <c r="D511" s="30" t="s">
        <v>105</v>
      </c>
      <c r="E511" s="2">
        <f>E512</f>
        <v>6</v>
      </c>
    </row>
    <row r="512" spans="1:5" ht="25.5">
      <c r="A512" s="21" t="s">
        <v>115</v>
      </c>
      <c r="B512" s="30" t="s">
        <v>55</v>
      </c>
      <c r="C512" s="19" t="s">
        <v>359</v>
      </c>
      <c r="D512" s="30" t="s">
        <v>114</v>
      </c>
      <c r="E512" s="2">
        <f>E513</f>
        <v>6</v>
      </c>
    </row>
    <row r="513" spans="1:5" ht="12.75">
      <c r="A513" s="21" t="s">
        <v>94</v>
      </c>
      <c r="B513" s="30" t="s">
        <v>55</v>
      </c>
      <c r="C513" s="19" t="s">
        <v>359</v>
      </c>
      <c r="D513" s="30" t="s">
        <v>106</v>
      </c>
      <c r="E513" s="2">
        <v>6</v>
      </c>
    </row>
    <row r="514" spans="1:5" ht="12.75">
      <c r="A514" s="11" t="s">
        <v>15</v>
      </c>
      <c r="B514" s="4" t="s">
        <v>76</v>
      </c>
      <c r="C514" s="4"/>
      <c r="D514" s="4"/>
      <c r="E514" s="7">
        <f>E515+E521+E572</f>
        <v>63711.8</v>
      </c>
    </row>
    <row r="515" spans="1:5" ht="12.75">
      <c r="A515" s="37" t="s">
        <v>18</v>
      </c>
      <c r="B515" s="38" t="s">
        <v>64</v>
      </c>
      <c r="C515" s="38"/>
      <c r="D515" s="38"/>
      <c r="E515" s="43">
        <f>E516</f>
        <v>1945</v>
      </c>
    </row>
    <row r="516" spans="1:5" ht="12.75">
      <c r="A516" s="5" t="s">
        <v>107</v>
      </c>
      <c r="B516" s="34" t="s">
        <v>64</v>
      </c>
      <c r="C516" s="34" t="s">
        <v>82</v>
      </c>
      <c r="D516" s="17"/>
      <c r="E516" s="7">
        <f>E517</f>
        <v>1945</v>
      </c>
    </row>
    <row r="517" spans="1:5" ht="12.75">
      <c r="A517" s="10" t="s">
        <v>360</v>
      </c>
      <c r="B517" s="30" t="s">
        <v>64</v>
      </c>
      <c r="C517" s="30" t="s">
        <v>361</v>
      </c>
      <c r="D517" s="30"/>
      <c r="E517" s="2">
        <f>E518</f>
        <v>1945</v>
      </c>
    </row>
    <row r="518" spans="1:5" ht="25.5">
      <c r="A518" s="10" t="s">
        <v>117</v>
      </c>
      <c r="B518" s="30" t="s">
        <v>64</v>
      </c>
      <c r="C518" s="30" t="s">
        <v>361</v>
      </c>
      <c r="D518" s="30" t="s">
        <v>121</v>
      </c>
      <c r="E518" s="2">
        <f>E519</f>
        <v>1945</v>
      </c>
    </row>
    <row r="519" spans="1:5" ht="25.5">
      <c r="A519" s="10" t="s">
        <v>362</v>
      </c>
      <c r="B519" s="30" t="s">
        <v>64</v>
      </c>
      <c r="C519" s="30" t="s">
        <v>361</v>
      </c>
      <c r="D519" s="30" t="s">
        <v>363</v>
      </c>
      <c r="E519" s="2">
        <f>E520</f>
        <v>1945</v>
      </c>
    </row>
    <row r="520" spans="1:5" ht="25.5">
      <c r="A520" s="10" t="s">
        <v>364</v>
      </c>
      <c r="B520" s="30" t="s">
        <v>64</v>
      </c>
      <c r="C520" s="30" t="s">
        <v>361</v>
      </c>
      <c r="D520" s="30" t="s">
        <v>365</v>
      </c>
      <c r="E520" s="2">
        <v>1945</v>
      </c>
    </row>
    <row r="521" spans="1:5" ht="12.75">
      <c r="A521" s="37" t="s">
        <v>0</v>
      </c>
      <c r="B521" s="38" t="s">
        <v>65</v>
      </c>
      <c r="C521" s="38"/>
      <c r="D521" s="38"/>
      <c r="E521" s="43">
        <f>E522+E528+E545+E551+E556+E561+E567</f>
        <v>28812.899999999998</v>
      </c>
    </row>
    <row r="522" spans="1:5" ht="38.25">
      <c r="A522" s="5" t="s">
        <v>229</v>
      </c>
      <c r="B522" s="34" t="s">
        <v>65</v>
      </c>
      <c r="C522" s="34" t="s">
        <v>230</v>
      </c>
      <c r="D522" s="34"/>
      <c r="E522" s="7">
        <f>E523</f>
        <v>100</v>
      </c>
    </row>
    <row r="523" spans="1:5" ht="38.25">
      <c r="A523" s="8" t="s">
        <v>366</v>
      </c>
      <c r="B523" s="44" t="s">
        <v>65</v>
      </c>
      <c r="C523" s="44" t="s">
        <v>367</v>
      </c>
      <c r="D523" s="44"/>
      <c r="E523" s="45">
        <f>E524</f>
        <v>100</v>
      </c>
    </row>
    <row r="524" spans="1:5" ht="51">
      <c r="A524" s="10" t="s">
        <v>368</v>
      </c>
      <c r="B524" s="30" t="s">
        <v>65</v>
      </c>
      <c r="C524" s="30" t="s">
        <v>369</v>
      </c>
      <c r="D524" s="30"/>
      <c r="E524" s="2">
        <f>E525</f>
        <v>100</v>
      </c>
    </row>
    <row r="525" spans="1:5" ht="25.5">
      <c r="A525" s="10" t="s">
        <v>117</v>
      </c>
      <c r="B525" s="30" t="s">
        <v>65</v>
      </c>
      <c r="C525" s="30" t="s">
        <v>369</v>
      </c>
      <c r="D525" s="30" t="s">
        <v>121</v>
      </c>
      <c r="E525" s="2">
        <f>E526</f>
        <v>100</v>
      </c>
    </row>
    <row r="526" spans="1:5" ht="25.5">
      <c r="A526" s="21" t="s">
        <v>362</v>
      </c>
      <c r="B526" s="30" t="s">
        <v>65</v>
      </c>
      <c r="C526" s="30" t="s">
        <v>369</v>
      </c>
      <c r="D526" s="30" t="s">
        <v>363</v>
      </c>
      <c r="E526" s="2">
        <f>E527</f>
        <v>100</v>
      </c>
    </row>
    <row r="527" spans="1:5" ht="25.5">
      <c r="A527" s="21" t="s">
        <v>370</v>
      </c>
      <c r="B527" s="30" t="s">
        <v>65</v>
      </c>
      <c r="C527" s="30" t="s">
        <v>369</v>
      </c>
      <c r="D527" s="30" t="s">
        <v>371</v>
      </c>
      <c r="E527" s="2">
        <v>100</v>
      </c>
    </row>
    <row r="528" spans="1:5" ht="38.25">
      <c r="A528" s="47" t="s">
        <v>135</v>
      </c>
      <c r="B528" s="34" t="s">
        <v>65</v>
      </c>
      <c r="C528" s="34" t="s">
        <v>255</v>
      </c>
      <c r="D528" s="42"/>
      <c r="E528" s="43">
        <f>E529+E536</f>
        <v>23269.899999999998</v>
      </c>
    </row>
    <row r="529" spans="1:5" ht="38.25">
      <c r="A529" s="3" t="s">
        <v>256</v>
      </c>
      <c r="B529" s="30" t="s">
        <v>65</v>
      </c>
      <c r="C529" s="18" t="s">
        <v>257</v>
      </c>
      <c r="D529" s="44"/>
      <c r="E529" s="45">
        <f>E530</f>
        <v>20154.8</v>
      </c>
    </row>
    <row r="530" spans="1:5" ht="63.75">
      <c r="A530" s="10" t="s">
        <v>372</v>
      </c>
      <c r="B530" s="30" t="s">
        <v>65</v>
      </c>
      <c r="C530" s="30" t="s">
        <v>373</v>
      </c>
      <c r="D530" s="30"/>
      <c r="E530" s="2">
        <f>E531</f>
        <v>20154.8</v>
      </c>
    </row>
    <row r="531" spans="1:5" ht="51">
      <c r="A531" s="10" t="s">
        <v>176</v>
      </c>
      <c r="B531" s="30" t="s">
        <v>65</v>
      </c>
      <c r="C531" s="30" t="s">
        <v>373</v>
      </c>
      <c r="D531" s="30" t="s">
        <v>179</v>
      </c>
      <c r="E531" s="2">
        <f>E532+E534</f>
        <v>20154.8</v>
      </c>
    </row>
    <row r="532" spans="1:5" ht="12.75">
      <c r="A532" s="10" t="s">
        <v>177</v>
      </c>
      <c r="B532" s="30" t="s">
        <v>65</v>
      </c>
      <c r="C532" s="30" t="s">
        <v>373</v>
      </c>
      <c r="D532" s="30" t="s">
        <v>180</v>
      </c>
      <c r="E532" s="2">
        <f>E533</f>
        <v>13100.8</v>
      </c>
    </row>
    <row r="533" spans="1:5" ht="51">
      <c r="A533" s="10" t="s">
        <v>178</v>
      </c>
      <c r="B533" s="30" t="s">
        <v>65</v>
      </c>
      <c r="C533" s="30" t="s">
        <v>373</v>
      </c>
      <c r="D533" s="30" t="s">
        <v>181</v>
      </c>
      <c r="E533" s="2">
        <v>13100.8</v>
      </c>
    </row>
    <row r="534" spans="1:5" ht="12.75">
      <c r="A534" s="22" t="s">
        <v>262</v>
      </c>
      <c r="B534" s="30" t="s">
        <v>65</v>
      </c>
      <c r="C534" s="30" t="s">
        <v>373</v>
      </c>
      <c r="D534" s="30" t="s">
        <v>263</v>
      </c>
      <c r="E534" s="2">
        <f>E535</f>
        <v>7054</v>
      </c>
    </row>
    <row r="535" spans="1:5" ht="51">
      <c r="A535" s="22" t="s">
        <v>264</v>
      </c>
      <c r="B535" s="30" t="s">
        <v>65</v>
      </c>
      <c r="C535" s="30" t="s">
        <v>373</v>
      </c>
      <c r="D535" s="30" t="s">
        <v>265</v>
      </c>
      <c r="E535" s="2">
        <v>7054</v>
      </c>
    </row>
    <row r="536" spans="1:5" ht="38.25">
      <c r="A536" s="3" t="s">
        <v>270</v>
      </c>
      <c r="B536" s="30" t="s">
        <v>65</v>
      </c>
      <c r="C536" s="44" t="s">
        <v>271</v>
      </c>
      <c r="D536" s="44"/>
      <c r="E536" s="45">
        <f>E537+E541</f>
        <v>3115.1</v>
      </c>
    </row>
    <row r="537" spans="1:5" ht="63.75">
      <c r="A537" s="10" t="s">
        <v>374</v>
      </c>
      <c r="B537" s="30" t="s">
        <v>65</v>
      </c>
      <c r="C537" s="30" t="s">
        <v>375</v>
      </c>
      <c r="D537" s="41"/>
      <c r="E537" s="2">
        <f>E538</f>
        <v>434.5</v>
      </c>
    </row>
    <row r="538" spans="1:5" ht="51">
      <c r="A538" s="10" t="s">
        <v>176</v>
      </c>
      <c r="B538" s="30" t="s">
        <v>65</v>
      </c>
      <c r="C538" s="30" t="s">
        <v>375</v>
      </c>
      <c r="D538" s="30" t="s">
        <v>179</v>
      </c>
      <c r="E538" s="2">
        <f>E539</f>
        <v>434.5</v>
      </c>
    </row>
    <row r="539" spans="1:5" ht="12.75">
      <c r="A539" s="10" t="s">
        <v>177</v>
      </c>
      <c r="B539" s="30" t="s">
        <v>65</v>
      </c>
      <c r="C539" s="30" t="s">
        <v>375</v>
      </c>
      <c r="D539" s="30" t="s">
        <v>180</v>
      </c>
      <c r="E539" s="2">
        <f>E540</f>
        <v>434.5</v>
      </c>
    </row>
    <row r="540" spans="1:5" ht="12.75">
      <c r="A540" s="21" t="s">
        <v>260</v>
      </c>
      <c r="B540" s="30" t="s">
        <v>65</v>
      </c>
      <c r="C540" s="30" t="s">
        <v>375</v>
      </c>
      <c r="D540" s="30" t="s">
        <v>261</v>
      </c>
      <c r="E540" s="2">
        <v>434.5</v>
      </c>
    </row>
    <row r="541" spans="1:5" ht="38.25">
      <c r="A541" s="10" t="s">
        <v>376</v>
      </c>
      <c r="B541" s="30" t="s">
        <v>65</v>
      </c>
      <c r="C541" s="30" t="s">
        <v>377</v>
      </c>
      <c r="D541" s="41"/>
      <c r="E541" s="2">
        <f>E542</f>
        <v>2680.6</v>
      </c>
    </row>
    <row r="542" spans="1:5" ht="51">
      <c r="A542" s="10" t="s">
        <v>176</v>
      </c>
      <c r="B542" s="30" t="s">
        <v>65</v>
      </c>
      <c r="C542" s="30" t="s">
        <v>377</v>
      </c>
      <c r="D542" s="30" t="s">
        <v>179</v>
      </c>
      <c r="E542" s="2">
        <f>E543</f>
        <v>2680.6</v>
      </c>
    </row>
    <row r="543" spans="1:5" ht="12.75">
      <c r="A543" s="10" t="s">
        <v>177</v>
      </c>
      <c r="B543" s="30" t="s">
        <v>65</v>
      </c>
      <c r="C543" s="30" t="s">
        <v>377</v>
      </c>
      <c r="D543" s="30" t="s">
        <v>180</v>
      </c>
      <c r="E543" s="2">
        <f>E544</f>
        <v>2680.6</v>
      </c>
    </row>
    <row r="544" spans="1:5" ht="12.75">
      <c r="A544" s="21" t="s">
        <v>260</v>
      </c>
      <c r="B544" s="30" t="s">
        <v>65</v>
      </c>
      <c r="C544" s="30" t="s">
        <v>377</v>
      </c>
      <c r="D544" s="30" t="s">
        <v>261</v>
      </c>
      <c r="E544" s="2">
        <v>2680.6</v>
      </c>
    </row>
    <row r="545" spans="1:5" ht="38.25">
      <c r="A545" s="9" t="s">
        <v>144</v>
      </c>
      <c r="B545" s="34" t="s">
        <v>65</v>
      </c>
      <c r="C545" s="51">
        <v>1000000</v>
      </c>
      <c r="D545" s="52"/>
      <c r="E545" s="7">
        <f>E546</f>
        <v>50</v>
      </c>
    </row>
    <row r="546" spans="1:5" ht="38.25">
      <c r="A546" s="8" t="s">
        <v>366</v>
      </c>
      <c r="B546" s="30" t="s">
        <v>65</v>
      </c>
      <c r="C546" s="44" t="s">
        <v>378</v>
      </c>
      <c r="D546" s="44"/>
      <c r="E546" s="45">
        <f>E547</f>
        <v>50</v>
      </c>
    </row>
    <row r="547" spans="1:5" ht="51">
      <c r="A547" s="15" t="s">
        <v>368</v>
      </c>
      <c r="B547" s="30" t="s">
        <v>65</v>
      </c>
      <c r="C547" s="30" t="s">
        <v>379</v>
      </c>
      <c r="D547" s="30"/>
      <c r="E547" s="2">
        <f>E548</f>
        <v>50</v>
      </c>
    </row>
    <row r="548" spans="1:5" ht="25.5">
      <c r="A548" s="10" t="s">
        <v>117</v>
      </c>
      <c r="B548" s="30" t="s">
        <v>65</v>
      </c>
      <c r="C548" s="30" t="s">
        <v>379</v>
      </c>
      <c r="D548" s="30" t="s">
        <v>121</v>
      </c>
      <c r="E548" s="2">
        <f>E549</f>
        <v>50</v>
      </c>
    </row>
    <row r="549" spans="1:5" ht="25.5">
      <c r="A549" s="10" t="s">
        <v>362</v>
      </c>
      <c r="B549" s="30" t="s">
        <v>65</v>
      </c>
      <c r="C549" s="30" t="s">
        <v>379</v>
      </c>
      <c r="D549" s="30" t="s">
        <v>363</v>
      </c>
      <c r="E549" s="2">
        <f>E550</f>
        <v>50</v>
      </c>
    </row>
    <row r="550" spans="1:5" ht="38.25">
      <c r="A550" s="10" t="s">
        <v>380</v>
      </c>
      <c r="B550" s="30" t="s">
        <v>65</v>
      </c>
      <c r="C550" s="30" t="s">
        <v>379</v>
      </c>
      <c r="D550" s="30" t="s">
        <v>371</v>
      </c>
      <c r="E550" s="2">
        <v>50</v>
      </c>
    </row>
    <row r="551" spans="1:5" ht="38.25">
      <c r="A551" s="5" t="s">
        <v>381</v>
      </c>
      <c r="B551" s="34" t="s">
        <v>65</v>
      </c>
      <c r="C551" s="17" t="s">
        <v>382</v>
      </c>
      <c r="D551" s="34"/>
      <c r="E551" s="7">
        <f>E552</f>
        <v>1972</v>
      </c>
    </row>
    <row r="552" spans="1:5" ht="38.25">
      <c r="A552" s="8" t="s">
        <v>383</v>
      </c>
      <c r="B552" s="30" t="s">
        <v>65</v>
      </c>
      <c r="C552" s="44" t="s">
        <v>384</v>
      </c>
      <c r="D552" s="44"/>
      <c r="E552" s="45">
        <f>E553</f>
        <v>1972</v>
      </c>
    </row>
    <row r="553" spans="1:5" ht="12.75">
      <c r="A553" s="10" t="s">
        <v>385</v>
      </c>
      <c r="B553" s="30" t="s">
        <v>65</v>
      </c>
      <c r="C553" s="30" t="s">
        <v>386</v>
      </c>
      <c r="D553" s="30"/>
      <c r="E553" s="2">
        <f>E554</f>
        <v>1972</v>
      </c>
    </row>
    <row r="554" spans="1:5" ht="51">
      <c r="A554" s="10" t="s">
        <v>176</v>
      </c>
      <c r="B554" s="30" t="s">
        <v>65</v>
      </c>
      <c r="C554" s="30" t="s">
        <v>386</v>
      </c>
      <c r="D554" s="30" t="s">
        <v>179</v>
      </c>
      <c r="E554" s="2">
        <f>E555</f>
        <v>1972</v>
      </c>
    </row>
    <row r="555" spans="1:5" ht="38.25">
      <c r="A555" s="21" t="s">
        <v>387</v>
      </c>
      <c r="B555" s="30" t="s">
        <v>65</v>
      </c>
      <c r="C555" s="30" t="s">
        <v>386</v>
      </c>
      <c r="D555" s="30" t="s">
        <v>388</v>
      </c>
      <c r="E555" s="2">
        <v>1972</v>
      </c>
    </row>
    <row r="556" spans="1:5" ht="38.25">
      <c r="A556" s="9" t="s">
        <v>389</v>
      </c>
      <c r="B556" s="34" t="s">
        <v>65</v>
      </c>
      <c r="C556" s="17" t="s">
        <v>390</v>
      </c>
      <c r="D556" s="34"/>
      <c r="E556" s="7">
        <f>E557</f>
        <v>1019</v>
      </c>
    </row>
    <row r="557" spans="1:5" ht="25.5">
      <c r="A557" s="20" t="s">
        <v>391</v>
      </c>
      <c r="B557" s="30" t="s">
        <v>65</v>
      </c>
      <c r="C557" s="18" t="s">
        <v>392</v>
      </c>
      <c r="D557" s="44"/>
      <c r="E557" s="45">
        <f>E558</f>
        <v>1019</v>
      </c>
    </row>
    <row r="558" spans="1:5" ht="25.5">
      <c r="A558" s="21" t="s">
        <v>117</v>
      </c>
      <c r="B558" s="30" t="s">
        <v>65</v>
      </c>
      <c r="C558" s="19" t="s">
        <v>392</v>
      </c>
      <c r="D558" s="30" t="s">
        <v>121</v>
      </c>
      <c r="E558" s="2">
        <f>E559</f>
        <v>1019</v>
      </c>
    </row>
    <row r="559" spans="1:5" ht="25.5">
      <c r="A559" s="21" t="s">
        <v>393</v>
      </c>
      <c r="B559" s="30" t="s">
        <v>65</v>
      </c>
      <c r="C559" s="19" t="s">
        <v>392</v>
      </c>
      <c r="D559" s="30" t="s">
        <v>394</v>
      </c>
      <c r="E559" s="2">
        <f>E560</f>
        <v>1019</v>
      </c>
    </row>
    <row r="560" spans="1:5" ht="12.75">
      <c r="A560" s="21" t="s">
        <v>395</v>
      </c>
      <c r="B560" s="30" t="s">
        <v>65</v>
      </c>
      <c r="C560" s="19" t="s">
        <v>392</v>
      </c>
      <c r="D560" s="30" t="s">
        <v>396</v>
      </c>
      <c r="E560" s="2">
        <v>1019</v>
      </c>
    </row>
    <row r="561" spans="1:5" ht="51">
      <c r="A561" s="6" t="s">
        <v>145</v>
      </c>
      <c r="B561" s="34" t="s">
        <v>65</v>
      </c>
      <c r="C561" s="51">
        <v>1300000</v>
      </c>
      <c r="D561" s="17"/>
      <c r="E561" s="7">
        <f>E562</f>
        <v>400</v>
      </c>
    </row>
    <row r="562" spans="1:5" ht="38.25">
      <c r="A562" s="8" t="s">
        <v>366</v>
      </c>
      <c r="B562" s="30" t="s">
        <v>65</v>
      </c>
      <c r="C562" s="44" t="s">
        <v>397</v>
      </c>
      <c r="D562" s="41"/>
      <c r="E562" s="45">
        <f>E563</f>
        <v>400</v>
      </c>
    </row>
    <row r="563" spans="1:5" ht="51">
      <c r="A563" s="10" t="s">
        <v>368</v>
      </c>
      <c r="B563" s="30" t="s">
        <v>65</v>
      </c>
      <c r="C563" s="30" t="s">
        <v>398</v>
      </c>
      <c r="D563" s="30"/>
      <c r="E563" s="2">
        <f>E564</f>
        <v>400</v>
      </c>
    </row>
    <row r="564" spans="1:5" ht="25.5">
      <c r="A564" s="10" t="s">
        <v>117</v>
      </c>
      <c r="B564" s="30" t="s">
        <v>65</v>
      </c>
      <c r="C564" s="30" t="s">
        <v>398</v>
      </c>
      <c r="D564" s="30" t="s">
        <v>121</v>
      </c>
      <c r="E564" s="2">
        <f>E565</f>
        <v>400</v>
      </c>
    </row>
    <row r="565" spans="1:5" ht="25.5">
      <c r="A565" s="21" t="s">
        <v>362</v>
      </c>
      <c r="B565" s="30" t="s">
        <v>65</v>
      </c>
      <c r="C565" s="30" t="s">
        <v>398</v>
      </c>
      <c r="D565" s="30" t="s">
        <v>363</v>
      </c>
      <c r="E565" s="2">
        <f>E566</f>
        <v>400</v>
      </c>
    </row>
    <row r="566" spans="1:5" ht="25.5">
      <c r="A566" s="21" t="s">
        <v>370</v>
      </c>
      <c r="B566" s="30" t="s">
        <v>65</v>
      </c>
      <c r="C566" s="30" t="s">
        <v>398</v>
      </c>
      <c r="D566" s="30" t="s">
        <v>371</v>
      </c>
      <c r="E566" s="2">
        <v>400</v>
      </c>
    </row>
    <row r="567" spans="1:5" ht="12.75">
      <c r="A567" s="5" t="s">
        <v>107</v>
      </c>
      <c r="B567" s="34" t="s">
        <v>65</v>
      </c>
      <c r="C567" s="34" t="s">
        <v>82</v>
      </c>
      <c r="D567" s="17"/>
      <c r="E567" s="7">
        <f>E568</f>
        <v>2002</v>
      </c>
    </row>
    <row r="568" spans="1:5" ht="51">
      <c r="A568" s="10" t="s">
        <v>368</v>
      </c>
      <c r="B568" s="30" t="s">
        <v>65</v>
      </c>
      <c r="C568" s="30" t="s">
        <v>399</v>
      </c>
      <c r="D568" s="30"/>
      <c r="E568" s="2">
        <f>E569</f>
        <v>2002</v>
      </c>
    </row>
    <row r="569" spans="1:5" ht="25.5">
      <c r="A569" s="10" t="s">
        <v>117</v>
      </c>
      <c r="B569" s="30" t="s">
        <v>65</v>
      </c>
      <c r="C569" s="30" t="s">
        <v>399</v>
      </c>
      <c r="D569" s="30" t="s">
        <v>121</v>
      </c>
      <c r="E569" s="2">
        <f>E570</f>
        <v>2002</v>
      </c>
    </row>
    <row r="570" spans="1:5" ht="25.5">
      <c r="A570" s="21" t="s">
        <v>362</v>
      </c>
      <c r="B570" s="30" t="s">
        <v>65</v>
      </c>
      <c r="C570" s="30" t="s">
        <v>399</v>
      </c>
      <c r="D570" s="30" t="s">
        <v>363</v>
      </c>
      <c r="E570" s="2">
        <f>E571</f>
        <v>2002</v>
      </c>
    </row>
    <row r="571" spans="1:5" ht="25.5">
      <c r="A571" s="21" t="s">
        <v>370</v>
      </c>
      <c r="B571" s="30" t="s">
        <v>65</v>
      </c>
      <c r="C571" s="30" t="s">
        <v>399</v>
      </c>
      <c r="D571" s="30" t="s">
        <v>371</v>
      </c>
      <c r="E571" s="2">
        <v>2002</v>
      </c>
    </row>
    <row r="572" spans="1:5" ht="12.75">
      <c r="A572" s="37" t="s">
        <v>31</v>
      </c>
      <c r="B572" s="38" t="s">
        <v>44</v>
      </c>
      <c r="C572" s="38"/>
      <c r="D572" s="38"/>
      <c r="E572" s="43">
        <f>E573</f>
        <v>32953.9</v>
      </c>
    </row>
    <row r="573" spans="1:5" ht="38.25">
      <c r="A573" s="11" t="s">
        <v>135</v>
      </c>
      <c r="B573" s="34" t="s">
        <v>44</v>
      </c>
      <c r="C573" s="17" t="s">
        <v>255</v>
      </c>
      <c r="D573" s="34"/>
      <c r="E573" s="7">
        <f>E574</f>
        <v>32953.9</v>
      </c>
    </row>
    <row r="574" spans="1:5" ht="38.25">
      <c r="A574" s="20" t="s">
        <v>400</v>
      </c>
      <c r="B574" s="44" t="s">
        <v>44</v>
      </c>
      <c r="C574" s="18" t="s">
        <v>401</v>
      </c>
      <c r="D574" s="44"/>
      <c r="E574" s="45">
        <f>E575+E579+E583+E587+E595+E591</f>
        <v>32953.9</v>
      </c>
    </row>
    <row r="575" spans="1:5" ht="63.75">
      <c r="A575" s="21" t="s">
        <v>402</v>
      </c>
      <c r="B575" s="30" t="s">
        <v>44</v>
      </c>
      <c r="C575" s="19" t="s">
        <v>403</v>
      </c>
      <c r="D575" s="30"/>
      <c r="E575" s="2">
        <f>E576</f>
        <v>5392.8</v>
      </c>
    </row>
    <row r="576" spans="1:5" ht="25.5">
      <c r="A576" s="21" t="s">
        <v>117</v>
      </c>
      <c r="B576" s="30" t="s">
        <v>44</v>
      </c>
      <c r="C576" s="19" t="s">
        <v>403</v>
      </c>
      <c r="D576" s="30" t="s">
        <v>121</v>
      </c>
      <c r="E576" s="2">
        <f>E577</f>
        <v>5392.8</v>
      </c>
    </row>
    <row r="577" spans="1:5" ht="25.5">
      <c r="A577" s="21" t="s">
        <v>393</v>
      </c>
      <c r="B577" s="30" t="s">
        <v>44</v>
      </c>
      <c r="C577" s="19" t="s">
        <v>403</v>
      </c>
      <c r="D577" s="30" t="s">
        <v>404</v>
      </c>
      <c r="E577" s="2">
        <f>E578</f>
        <v>5392.8</v>
      </c>
    </row>
    <row r="578" spans="1:5" ht="12.75">
      <c r="A578" s="21" t="s">
        <v>395</v>
      </c>
      <c r="B578" s="30" t="s">
        <v>44</v>
      </c>
      <c r="C578" s="19" t="s">
        <v>403</v>
      </c>
      <c r="D578" s="30" t="s">
        <v>396</v>
      </c>
      <c r="E578" s="2">
        <v>5392.8</v>
      </c>
    </row>
    <row r="579" spans="1:5" ht="51">
      <c r="A579" s="53" t="s">
        <v>405</v>
      </c>
      <c r="B579" s="30" t="s">
        <v>44</v>
      </c>
      <c r="C579" s="19" t="s">
        <v>406</v>
      </c>
      <c r="D579" s="30"/>
      <c r="E579" s="2">
        <f>E580</f>
        <v>889.8</v>
      </c>
    </row>
    <row r="580" spans="1:5" ht="12.75">
      <c r="A580" s="10" t="s">
        <v>407</v>
      </c>
      <c r="B580" s="30" t="s">
        <v>44</v>
      </c>
      <c r="C580" s="19" t="s">
        <v>406</v>
      </c>
      <c r="D580" s="30" t="s">
        <v>121</v>
      </c>
      <c r="E580" s="2">
        <f>E581</f>
        <v>889.8</v>
      </c>
    </row>
    <row r="581" spans="1:5" ht="25.5">
      <c r="A581" s="10" t="s">
        <v>362</v>
      </c>
      <c r="B581" s="30" t="s">
        <v>44</v>
      </c>
      <c r="C581" s="19" t="s">
        <v>406</v>
      </c>
      <c r="D581" s="30" t="s">
        <v>363</v>
      </c>
      <c r="E581" s="2">
        <f>E582</f>
        <v>889.8</v>
      </c>
    </row>
    <row r="582" spans="1:5" ht="25.5">
      <c r="A582" s="21" t="s">
        <v>370</v>
      </c>
      <c r="B582" s="30" t="s">
        <v>44</v>
      </c>
      <c r="C582" s="19" t="s">
        <v>406</v>
      </c>
      <c r="D582" s="30" t="s">
        <v>371</v>
      </c>
      <c r="E582" s="2">
        <v>889.8</v>
      </c>
    </row>
    <row r="583" spans="1:5" ht="76.5">
      <c r="A583" s="15" t="s">
        <v>408</v>
      </c>
      <c r="B583" s="30" t="s">
        <v>44</v>
      </c>
      <c r="C583" s="30" t="s">
        <v>409</v>
      </c>
      <c r="D583" s="30"/>
      <c r="E583" s="2">
        <f>E584</f>
        <v>1200</v>
      </c>
    </row>
    <row r="584" spans="1:5" ht="12.75">
      <c r="A584" s="10" t="s">
        <v>407</v>
      </c>
      <c r="B584" s="30" t="s">
        <v>44</v>
      </c>
      <c r="C584" s="30" t="s">
        <v>409</v>
      </c>
      <c r="D584" s="30" t="s">
        <v>121</v>
      </c>
      <c r="E584" s="2">
        <f>E585</f>
        <v>1200</v>
      </c>
    </row>
    <row r="585" spans="1:5" ht="25.5">
      <c r="A585" s="10" t="s">
        <v>362</v>
      </c>
      <c r="B585" s="30" t="s">
        <v>44</v>
      </c>
      <c r="C585" s="30" t="s">
        <v>409</v>
      </c>
      <c r="D585" s="30" t="s">
        <v>363</v>
      </c>
      <c r="E585" s="2">
        <f>E586</f>
        <v>1200</v>
      </c>
    </row>
    <row r="586" spans="1:5" ht="25.5">
      <c r="A586" s="21" t="s">
        <v>370</v>
      </c>
      <c r="B586" s="30" t="s">
        <v>44</v>
      </c>
      <c r="C586" s="30" t="s">
        <v>409</v>
      </c>
      <c r="D586" s="30" t="s">
        <v>371</v>
      </c>
      <c r="E586" s="2">
        <v>1200</v>
      </c>
    </row>
    <row r="587" spans="1:5" ht="12.75">
      <c r="A587" s="10" t="s">
        <v>410</v>
      </c>
      <c r="B587" s="30" t="s">
        <v>44</v>
      </c>
      <c r="C587" s="30" t="s">
        <v>411</v>
      </c>
      <c r="D587" s="30"/>
      <c r="E587" s="2">
        <f>E588</f>
        <v>2428.8</v>
      </c>
    </row>
    <row r="588" spans="1:5" ht="12.75">
      <c r="A588" s="10" t="s">
        <v>407</v>
      </c>
      <c r="B588" s="30" t="s">
        <v>44</v>
      </c>
      <c r="C588" s="30" t="s">
        <v>411</v>
      </c>
      <c r="D588" s="30" t="s">
        <v>121</v>
      </c>
      <c r="E588" s="2">
        <f>E589</f>
        <v>2428.8</v>
      </c>
    </row>
    <row r="589" spans="1:5" ht="25.5">
      <c r="A589" s="10" t="s">
        <v>362</v>
      </c>
      <c r="B589" s="30" t="s">
        <v>44</v>
      </c>
      <c r="C589" s="30" t="s">
        <v>411</v>
      </c>
      <c r="D589" s="30" t="s">
        <v>363</v>
      </c>
      <c r="E589" s="2">
        <f>E590</f>
        <v>2428.8</v>
      </c>
    </row>
    <row r="590" spans="1:5" ht="25.5">
      <c r="A590" s="21" t="s">
        <v>370</v>
      </c>
      <c r="B590" s="30" t="s">
        <v>44</v>
      </c>
      <c r="C590" s="30" t="s">
        <v>411</v>
      </c>
      <c r="D590" s="30" t="s">
        <v>371</v>
      </c>
      <c r="E590" s="2">
        <v>2428.8</v>
      </c>
    </row>
    <row r="591" spans="1:5" ht="25.5">
      <c r="A591" s="10" t="s">
        <v>412</v>
      </c>
      <c r="B591" s="30" t="s">
        <v>44</v>
      </c>
      <c r="C591" s="30" t="s">
        <v>413</v>
      </c>
      <c r="D591" s="30"/>
      <c r="E591" s="2">
        <f>E592</f>
        <v>3914</v>
      </c>
    </row>
    <row r="592" spans="1:5" ht="25.5">
      <c r="A592" s="10" t="s">
        <v>88</v>
      </c>
      <c r="B592" s="30" t="s">
        <v>44</v>
      </c>
      <c r="C592" s="30" t="s">
        <v>413</v>
      </c>
      <c r="D592" s="30" t="s">
        <v>100</v>
      </c>
      <c r="E592" s="2">
        <f>E593</f>
        <v>3914</v>
      </c>
    </row>
    <row r="593" spans="1:5" ht="25.5">
      <c r="A593" s="10" t="s">
        <v>89</v>
      </c>
      <c r="B593" s="30" t="s">
        <v>44</v>
      </c>
      <c r="C593" s="30" t="s">
        <v>413</v>
      </c>
      <c r="D593" s="30" t="s">
        <v>101</v>
      </c>
      <c r="E593" s="2">
        <f>E594</f>
        <v>3914</v>
      </c>
    </row>
    <row r="594" spans="1:5" ht="25.5">
      <c r="A594" s="10" t="s">
        <v>91</v>
      </c>
      <c r="B594" s="30" t="s">
        <v>44</v>
      </c>
      <c r="C594" s="30" t="s">
        <v>413</v>
      </c>
      <c r="D594" s="30" t="s">
        <v>103</v>
      </c>
      <c r="E594" s="2">
        <v>3914</v>
      </c>
    </row>
    <row r="595" spans="1:5" ht="12.75">
      <c r="A595" s="10" t="s">
        <v>414</v>
      </c>
      <c r="B595" s="30" t="s">
        <v>44</v>
      </c>
      <c r="C595" s="30" t="s">
        <v>415</v>
      </c>
      <c r="D595" s="30"/>
      <c r="E595" s="2">
        <f>E596</f>
        <v>19128.5</v>
      </c>
    </row>
    <row r="596" spans="1:5" ht="12.75">
      <c r="A596" s="10" t="s">
        <v>407</v>
      </c>
      <c r="B596" s="30" t="s">
        <v>44</v>
      </c>
      <c r="C596" s="30" t="s">
        <v>415</v>
      </c>
      <c r="D596" s="30" t="s">
        <v>121</v>
      </c>
      <c r="E596" s="2">
        <f>E597</f>
        <v>19128.5</v>
      </c>
    </row>
    <row r="597" spans="1:5" ht="25.5">
      <c r="A597" s="10" t="s">
        <v>362</v>
      </c>
      <c r="B597" s="30" t="s">
        <v>44</v>
      </c>
      <c r="C597" s="30" t="s">
        <v>415</v>
      </c>
      <c r="D597" s="30" t="s">
        <v>363</v>
      </c>
      <c r="E597" s="2">
        <f>E598</f>
        <v>19128.5</v>
      </c>
    </row>
    <row r="598" spans="1:5" ht="25.5">
      <c r="A598" s="21" t="s">
        <v>370</v>
      </c>
      <c r="B598" s="30" t="s">
        <v>44</v>
      </c>
      <c r="C598" s="30" t="s">
        <v>415</v>
      </c>
      <c r="D598" s="30" t="s">
        <v>371</v>
      </c>
      <c r="E598" s="2">
        <v>19128.5</v>
      </c>
    </row>
    <row r="599" spans="1:5" ht="12.75">
      <c r="A599" s="11" t="s">
        <v>27</v>
      </c>
      <c r="B599" s="4" t="s">
        <v>56</v>
      </c>
      <c r="C599" s="4"/>
      <c r="D599" s="4"/>
      <c r="E599" s="7">
        <f>E600+E607+E614</f>
        <v>33787</v>
      </c>
    </row>
    <row r="600" spans="1:5" ht="12.75">
      <c r="A600" s="37" t="s">
        <v>28</v>
      </c>
      <c r="B600" s="38" t="s">
        <v>57</v>
      </c>
      <c r="C600" s="38"/>
      <c r="D600" s="38"/>
      <c r="E600" s="43">
        <f aca="true" t="shared" si="1" ref="E600:E605">E601</f>
        <v>28541</v>
      </c>
    </row>
    <row r="601" spans="1:5" ht="51">
      <c r="A601" s="6" t="s">
        <v>145</v>
      </c>
      <c r="B601" s="17" t="s">
        <v>57</v>
      </c>
      <c r="C601" s="51">
        <v>1300000</v>
      </c>
      <c r="D601" s="17"/>
      <c r="E601" s="7">
        <f t="shared" si="1"/>
        <v>28541</v>
      </c>
    </row>
    <row r="602" spans="1:5" ht="38.25">
      <c r="A602" s="3" t="s">
        <v>416</v>
      </c>
      <c r="B602" s="44" t="s">
        <v>57</v>
      </c>
      <c r="C602" s="18" t="s">
        <v>417</v>
      </c>
      <c r="D602" s="42"/>
      <c r="E602" s="45">
        <f t="shared" si="1"/>
        <v>28541</v>
      </c>
    </row>
    <row r="603" spans="1:5" ht="25.5">
      <c r="A603" s="22" t="s">
        <v>418</v>
      </c>
      <c r="B603" s="30" t="s">
        <v>57</v>
      </c>
      <c r="C603" s="19" t="s">
        <v>419</v>
      </c>
      <c r="D603" s="42"/>
      <c r="E603" s="2">
        <f t="shared" si="1"/>
        <v>28541</v>
      </c>
    </row>
    <row r="604" spans="1:5" ht="51">
      <c r="A604" s="10" t="s">
        <v>176</v>
      </c>
      <c r="B604" s="30" t="s">
        <v>57</v>
      </c>
      <c r="C604" s="19" t="s">
        <v>419</v>
      </c>
      <c r="D604" s="19" t="s">
        <v>179</v>
      </c>
      <c r="E604" s="2">
        <f t="shared" si="1"/>
        <v>28541</v>
      </c>
    </row>
    <row r="605" spans="1:5" ht="12.75">
      <c r="A605" s="10" t="s">
        <v>262</v>
      </c>
      <c r="B605" s="30" t="s">
        <v>57</v>
      </c>
      <c r="C605" s="19" t="s">
        <v>419</v>
      </c>
      <c r="D605" s="19" t="s">
        <v>263</v>
      </c>
      <c r="E605" s="2">
        <f t="shared" si="1"/>
        <v>28541</v>
      </c>
    </row>
    <row r="606" spans="1:5" ht="51">
      <c r="A606" s="10" t="s">
        <v>264</v>
      </c>
      <c r="B606" s="30" t="s">
        <v>57</v>
      </c>
      <c r="C606" s="19" t="s">
        <v>419</v>
      </c>
      <c r="D606" s="19" t="s">
        <v>265</v>
      </c>
      <c r="E606" s="2">
        <v>28541</v>
      </c>
    </row>
    <row r="607" spans="1:5" ht="12.75">
      <c r="A607" s="37" t="s">
        <v>29</v>
      </c>
      <c r="B607" s="38" t="s">
        <v>58</v>
      </c>
      <c r="C607" s="38"/>
      <c r="D607" s="38"/>
      <c r="E607" s="43">
        <f aca="true" t="shared" si="2" ref="E607:E612">E608</f>
        <v>4208</v>
      </c>
    </row>
    <row r="608" spans="1:5" ht="51">
      <c r="A608" s="6" t="s">
        <v>145</v>
      </c>
      <c r="B608" s="17" t="s">
        <v>58</v>
      </c>
      <c r="C608" s="51">
        <v>1300000</v>
      </c>
      <c r="D608" s="17"/>
      <c r="E608" s="7">
        <f t="shared" si="2"/>
        <v>4208</v>
      </c>
    </row>
    <row r="609" spans="1:5" ht="38.25">
      <c r="A609" s="3" t="s">
        <v>416</v>
      </c>
      <c r="B609" s="44" t="s">
        <v>58</v>
      </c>
      <c r="C609" s="18" t="s">
        <v>417</v>
      </c>
      <c r="D609" s="42"/>
      <c r="E609" s="45">
        <f t="shared" si="2"/>
        <v>4208</v>
      </c>
    </row>
    <row r="610" spans="1:5" ht="25.5">
      <c r="A610" s="46" t="s">
        <v>420</v>
      </c>
      <c r="B610" s="30" t="s">
        <v>58</v>
      </c>
      <c r="C610" s="30" t="s">
        <v>421</v>
      </c>
      <c r="D610" s="30"/>
      <c r="E610" s="2">
        <f t="shared" si="2"/>
        <v>4208</v>
      </c>
    </row>
    <row r="611" spans="1:5" ht="25.5">
      <c r="A611" s="10" t="s">
        <v>88</v>
      </c>
      <c r="B611" s="30" t="s">
        <v>58</v>
      </c>
      <c r="C611" s="30" t="s">
        <v>421</v>
      </c>
      <c r="D611" s="30" t="s">
        <v>100</v>
      </c>
      <c r="E611" s="2">
        <f t="shared" si="2"/>
        <v>4208</v>
      </c>
    </row>
    <row r="612" spans="1:5" ht="25.5">
      <c r="A612" s="10" t="s">
        <v>89</v>
      </c>
      <c r="B612" s="30" t="s">
        <v>58</v>
      </c>
      <c r="C612" s="30" t="s">
        <v>421</v>
      </c>
      <c r="D612" s="30" t="s">
        <v>101</v>
      </c>
      <c r="E612" s="2">
        <f t="shared" si="2"/>
        <v>4208</v>
      </c>
    </row>
    <row r="613" spans="1:5" ht="25.5">
      <c r="A613" s="10" t="s">
        <v>91</v>
      </c>
      <c r="B613" s="30" t="s">
        <v>58</v>
      </c>
      <c r="C613" s="30" t="s">
        <v>421</v>
      </c>
      <c r="D613" s="30" t="s">
        <v>103</v>
      </c>
      <c r="E613" s="2">
        <v>4208</v>
      </c>
    </row>
    <row r="614" spans="1:5" ht="25.5">
      <c r="A614" s="37" t="s">
        <v>30</v>
      </c>
      <c r="B614" s="38" t="s">
        <v>59</v>
      </c>
      <c r="C614" s="38"/>
      <c r="D614" s="38"/>
      <c r="E614" s="43">
        <f>E615</f>
        <v>1038</v>
      </c>
    </row>
    <row r="615" spans="1:5" ht="51">
      <c r="A615" s="6" t="s">
        <v>145</v>
      </c>
      <c r="B615" s="17" t="s">
        <v>59</v>
      </c>
      <c r="C615" s="51">
        <v>1300000</v>
      </c>
      <c r="D615" s="17"/>
      <c r="E615" s="7">
        <f>E616</f>
        <v>1038</v>
      </c>
    </row>
    <row r="616" spans="1:5" ht="38.25">
      <c r="A616" s="3" t="s">
        <v>146</v>
      </c>
      <c r="B616" s="44" t="s">
        <v>59</v>
      </c>
      <c r="C616" s="44" t="s">
        <v>147</v>
      </c>
      <c r="D616" s="18"/>
      <c r="E616" s="45">
        <f>E617</f>
        <v>1038</v>
      </c>
    </row>
    <row r="617" spans="1:5" ht="63.75">
      <c r="A617" s="46" t="s">
        <v>327</v>
      </c>
      <c r="B617" s="30" t="s">
        <v>59</v>
      </c>
      <c r="C617" s="30" t="s">
        <v>422</v>
      </c>
      <c r="D617" s="19"/>
      <c r="E617" s="2">
        <f>E618+E621</f>
        <v>1038</v>
      </c>
    </row>
    <row r="618" spans="1:5" ht="63.75">
      <c r="A618" s="22" t="s">
        <v>84</v>
      </c>
      <c r="B618" s="30" t="s">
        <v>59</v>
      </c>
      <c r="C618" s="30" t="s">
        <v>422</v>
      </c>
      <c r="D618" s="30" t="s">
        <v>96</v>
      </c>
      <c r="E618" s="2">
        <f>E619</f>
        <v>854</v>
      </c>
    </row>
    <row r="619" spans="1:5" ht="25.5">
      <c r="A619" s="22" t="s">
        <v>85</v>
      </c>
      <c r="B619" s="30" t="s">
        <v>59</v>
      </c>
      <c r="C619" s="30" t="s">
        <v>422</v>
      </c>
      <c r="D619" s="30" t="s">
        <v>97</v>
      </c>
      <c r="E619" s="2">
        <f>E620</f>
        <v>854</v>
      </c>
    </row>
    <row r="620" spans="1:5" ht="12.75">
      <c r="A620" s="10" t="s">
        <v>86</v>
      </c>
      <c r="B620" s="30" t="s">
        <v>59</v>
      </c>
      <c r="C620" s="30" t="s">
        <v>422</v>
      </c>
      <c r="D620" s="30" t="s">
        <v>98</v>
      </c>
      <c r="E620" s="2">
        <v>854</v>
      </c>
    </row>
    <row r="621" spans="1:5" ht="25.5">
      <c r="A621" s="10" t="s">
        <v>88</v>
      </c>
      <c r="B621" s="30" t="s">
        <v>59</v>
      </c>
      <c r="C621" s="30" t="s">
        <v>422</v>
      </c>
      <c r="D621" s="30" t="s">
        <v>100</v>
      </c>
      <c r="E621" s="2">
        <f>E622</f>
        <v>184</v>
      </c>
    </row>
    <row r="622" spans="1:5" ht="25.5">
      <c r="A622" s="10" t="s">
        <v>89</v>
      </c>
      <c r="B622" s="30" t="s">
        <v>59</v>
      </c>
      <c r="C622" s="30" t="s">
        <v>422</v>
      </c>
      <c r="D622" s="30" t="s">
        <v>101</v>
      </c>
      <c r="E622" s="2">
        <f>E623+E624</f>
        <v>184</v>
      </c>
    </row>
    <row r="623" spans="1:5" ht="25.5">
      <c r="A623" s="10" t="s">
        <v>90</v>
      </c>
      <c r="B623" s="30" t="s">
        <v>59</v>
      </c>
      <c r="C623" s="30" t="s">
        <v>422</v>
      </c>
      <c r="D623" s="30" t="s">
        <v>102</v>
      </c>
      <c r="E623" s="2">
        <v>108</v>
      </c>
    </row>
    <row r="624" spans="1:5" ht="25.5">
      <c r="A624" s="10" t="s">
        <v>91</v>
      </c>
      <c r="B624" s="30" t="s">
        <v>59</v>
      </c>
      <c r="C624" s="30" t="s">
        <v>422</v>
      </c>
      <c r="D624" s="30" t="s">
        <v>103</v>
      </c>
      <c r="E624" s="2">
        <v>76</v>
      </c>
    </row>
    <row r="625" spans="1:5" ht="12.75">
      <c r="A625" s="11" t="s">
        <v>24</v>
      </c>
      <c r="B625" s="4" t="s">
        <v>38</v>
      </c>
      <c r="C625" s="4"/>
      <c r="D625" s="4"/>
      <c r="E625" s="7">
        <f>E626+E632</f>
        <v>8677</v>
      </c>
    </row>
    <row r="626" spans="1:5" ht="12.75">
      <c r="A626" s="37" t="s">
        <v>8</v>
      </c>
      <c r="B626" s="38" t="s">
        <v>39</v>
      </c>
      <c r="C626" s="38"/>
      <c r="D626" s="38"/>
      <c r="E626" s="43">
        <f>E627</f>
        <v>6677</v>
      </c>
    </row>
    <row r="627" spans="1:5" ht="38.25">
      <c r="A627" s="5" t="s">
        <v>423</v>
      </c>
      <c r="B627" s="34" t="s">
        <v>39</v>
      </c>
      <c r="C627" s="17" t="s">
        <v>424</v>
      </c>
      <c r="D627" s="34"/>
      <c r="E627" s="7">
        <f>E628</f>
        <v>6677</v>
      </c>
    </row>
    <row r="628" spans="1:5" ht="12.75">
      <c r="A628" s="22" t="s">
        <v>425</v>
      </c>
      <c r="B628" s="30" t="s">
        <v>39</v>
      </c>
      <c r="C628" s="19" t="s">
        <v>426</v>
      </c>
      <c r="D628" s="30"/>
      <c r="E628" s="2">
        <f>E629</f>
        <v>6677</v>
      </c>
    </row>
    <row r="629" spans="1:5" ht="51">
      <c r="A629" s="10" t="s">
        <v>176</v>
      </c>
      <c r="B629" s="30" t="s">
        <v>39</v>
      </c>
      <c r="C629" s="19" t="s">
        <v>426</v>
      </c>
      <c r="D629" s="19" t="s">
        <v>179</v>
      </c>
      <c r="E629" s="2">
        <f>E630</f>
        <v>6677</v>
      </c>
    </row>
    <row r="630" spans="1:5" ht="12.75">
      <c r="A630" s="10" t="s">
        <v>262</v>
      </c>
      <c r="B630" s="30" t="s">
        <v>39</v>
      </c>
      <c r="C630" s="19" t="s">
        <v>426</v>
      </c>
      <c r="D630" s="19" t="s">
        <v>263</v>
      </c>
      <c r="E630" s="2">
        <f>E631</f>
        <v>6677</v>
      </c>
    </row>
    <row r="631" spans="1:5" ht="51">
      <c r="A631" s="10" t="s">
        <v>264</v>
      </c>
      <c r="B631" s="30" t="s">
        <v>39</v>
      </c>
      <c r="C631" s="19" t="s">
        <v>426</v>
      </c>
      <c r="D631" s="19" t="s">
        <v>265</v>
      </c>
      <c r="E631" s="2">
        <v>6677</v>
      </c>
    </row>
    <row r="632" spans="1:5" ht="12.75">
      <c r="A632" s="37" t="s">
        <v>40</v>
      </c>
      <c r="B632" s="38" t="s">
        <v>41</v>
      </c>
      <c r="C632" s="38"/>
      <c r="D632" s="38"/>
      <c r="E632" s="43">
        <f>E633</f>
        <v>2000</v>
      </c>
    </row>
    <row r="633" spans="1:5" ht="12.75">
      <c r="A633" s="5" t="s">
        <v>107</v>
      </c>
      <c r="B633" s="34" t="s">
        <v>41</v>
      </c>
      <c r="C633" s="34" t="s">
        <v>82</v>
      </c>
      <c r="D633" s="17"/>
      <c r="E633" s="7">
        <f>E634</f>
        <v>2000</v>
      </c>
    </row>
    <row r="634" spans="1:5" ht="12.75">
      <c r="A634" s="10" t="s">
        <v>427</v>
      </c>
      <c r="B634" s="30" t="s">
        <v>41</v>
      </c>
      <c r="C634" s="19" t="s">
        <v>428</v>
      </c>
      <c r="D634" s="30"/>
      <c r="E634" s="2">
        <f>E635</f>
        <v>2000</v>
      </c>
    </row>
    <row r="635" spans="1:5" ht="25.5">
      <c r="A635" s="10" t="s">
        <v>88</v>
      </c>
      <c r="B635" s="30" t="s">
        <v>41</v>
      </c>
      <c r="C635" s="19" t="s">
        <v>428</v>
      </c>
      <c r="D635" s="30" t="s">
        <v>100</v>
      </c>
      <c r="E635" s="2">
        <f>E636</f>
        <v>2000</v>
      </c>
    </row>
    <row r="636" spans="1:5" ht="25.5">
      <c r="A636" s="10" t="s">
        <v>89</v>
      </c>
      <c r="B636" s="30" t="s">
        <v>41</v>
      </c>
      <c r="C636" s="19" t="s">
        <v>428</v>
      </c>
      <c r="D636" s="30" t="s">
        <v>101</v>
      </c>
      <c r="E636" s="2">
        <f>E637</f>
        <v>2000</v>
      </c>
    </row>
    <row r="637" spans="1:5" ht="25.5">
      <c r="A637" s="10" t="s">
        <v>91</v>
      </c>
      <c r="B637" s="30" t="s">
        <v>41</v>
      </c>
      <c r="C637" s="19" t="s">
        <v>428</v>
      </c>
      <c r="D637" s="30" t="s">
        <v>103</v>
      </c>
      <c r="E637" s="2">
        <v>2000</v>
      </c>
    </row>
    <row r="638" spans="1:5" ht="25.5">
      <c r="A638" s="11" t="s">
        <v>68</v>
      </c>
      <c r="B638" s="4" t="s">
        <v>42</v>
      </c>
      <c r="C638" s="4"/>
      <c r="D638" s="4"/>
      <c r="E638" s="7">
        <f aca="true" t="shared" si="3" ref="E638:E643">E639</f>
        <v>13153</v>
      </c>
    </row>
    <row r="639" spans="1:5" ht="25.5">
      <c r="A639" s="37" t="s">
        <v>69</v>
      </c>
      <c r="B639" s="38" t="s">
        <v>43</v>
      </c>
      <c r="C639" s="38"/>
      <c r="D639" s="38"/>
      <c r="E639" s="43">
        <f t="shared" si="3"/>
        <v>13153</v>
      </c>
    </row>
    <row r="640" spans="1:5" ht="51">
      <c r="A640" s="5" t="s">
        <v>128</v>
      </c>
      <c r="B640" s="34" t="s">
        <v>43</v>
      </c>
      <c r="C640" s="17" t="s">
        <v>429</v>
      </c>
      <c r="D640" s="34"/>
      <c r="E640" s="7">
        <f t="shared" si="3"/>
        <v>13153</v>
      </c>
    </row>
    <row r="641" spans="1:5" ht="51">
      <c r="A641" s="3" t="s">
        <v>430</v>
      </c>
      <c r="B641" s="44" t="s">
        <v>43</v>
      </c>
      <c r="C641" s="18" t="s">
        <v>431</v>
      </c>
      <c r="D641" s="44"/>
      <c r="E641" s="45">
        <f t="shared" si="3"/>
        <v>13153</v>
      </c>
    </row>
    <row r="642" spans="1:5" ht="12.75">
      <c r="A642" s="22" t="s">
        <v>432</v>
      </c>
      <c r="B642" s="30" t="s">
        <v>43</v>
      </c>
      <c r="C642" s="19" t="s">
        <v>433</v>
      </c>
      <c r="D642" s="30"/>
      <c r="E642" s="2">
        <f t="shared" si="3"/>
        <v>13153</v>
      </c>
    </row>
    <row r="643" spans="1:5" ht="25.5">
      <c r="A643" s="10" t="s">
        <v>434</v>
      </c>
      <c r="B643" s="30" t="s">
        <v>43</v>
      </c>
      <c r="C643" s="19" t="s">
        <v>433</v>
      </c>
      <c r="D643" s="19" t="s">
        <v>435</v>
      </c>
      <c r="E643" s="2">
        <f t="shared" si="3"/>
        <v>13153</v>
      </c>
    </row>
    <row r="644" spans="1:5" ht="12.75">
      <c r="A644" s="10" t="s">
        <v>436</v>
      </c>
      <c r="B644" s="30" t="s">
        <v>43</v>
      </c>
      <c r="C644" s="19" t="s">
        <v>433</v>
      </c>
      <c r="D644" s="19" t="s">
        <v>437</v>
      </c>
      <c r="E644" s="2">
        <v>13153</v>
      </c>
    </row>
  </sheetData>
  <sheetProtection/>
  <mergeCells count="4">
    <mergeCell ref="B1:E1"/>
    <mergeCell ref="A5:E5"/>
    <mergeCell ref="B2:E2"/>
    <mergeCell ref="B3:E3"/>
  </mergeCells>
  <printOptions horizontalCentered="1"/>
  <pageMargins left="0.7874015748031497" right="0.1968503937007874" top="0.3937007874015748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Зверева Людмила Александровна</cp:lastModifiedBy>
  <cp:lastPrinted>2013-11-12T09:26:41Z</cp:lastPrinted>
  <dcterms:created xsi:type="dcterms:W3CDTF">2005-12-08T04:26:51Z</dcterms:created>
  <dcterms:modified xsi:type="dcterms:W3CDTF">2013-11-12T09:44:45Z</dcterms:modified>
  <cp:category/>
  <cp:version/>
  <cp:contentType/>
  <cp:contentStatus/>
</cp:coreProperties>
</file>