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640" windowHeight="11760"/>
  </bookViews>
  <sheets>
    <sheet name="2016-2017 " sheetId="2" r:id="rId1"/>
  </sheets>
  <definedNames>
    <definedName name="_xlnm.Print_Titles" localSheetId="0">'2016-2017 '!$7:$8</definedName>
    <definedName name="_xlnm.Print_Area" localSheetId="0">'2016-2017 '!$B$1:$E$105</definedName>
  </definedNames>
  <calcPr calcId="145621"/>
</workbook>
</file>

<file path=xl/calcChain.xml><?xml version="1.0" encoding="utf-8"?>
<calcChain xmlns="http://schemas.openxmlformats.org/spreadsheetml/2006/main">
  <c r="D91" i="2" l="1"/>
  <c r="E54" i="2" l="1"/>
  <c r="D54" i="2"/>
  <c r="E21" i="2"/>
  <c r="D21" i="2"/>
  <c r="E12" i="2"/>
  <c r="E11" i="2" s="1"/>
  <c r="D12" i="2"/>
  <c r="D11" i="2" s="1"/>
  <c r="E74" i="2"/>
  <c r="D74" i="2"/>
  <c r="E59" i="2"/>
  <c r="D59" i="2"/>
  <c r="E56" i="2"/>
  <c r="D56" i="2"/>
  <c r="E47" i="2"/>
  <c r="D47" i="2"/>
  <c r="E40" i="2"/>
  <c r="E38" i="2" s="1"/>
  <c r="D40" i="2"/>
  <c r="D38" i="2" s="1"/>
  <c r="D73" i="2" s="1"/>
  <c r="E33" i="2"/>
  <c r="D33" i="2"/>
  <c r="E31" i="2"/>
  <c r="D31" i="2"/>
  <c r="E27" i="2"/>
  <c r="D27" i="2"/>
  <c r="E16" i="2"/>
  <c r="D16" i="2"/>
  <c r="E73" i="2" l="1"/>
  <c r="D37" i="2"/>
  <c r="D10" i="2" s="1"/>
  <c r="D9" i="2" s="1"/>
  <c r="E37" i="2"/>
  <c r="E10" i="2" l="1"/>
  <c r="E9" i="2" s="1"/>
</calcChain>
</file>

<file path=xl/sharedStrings.xml><?xml version="1.0" encoding="utf-8"?>
<sst xmlns="http://schemas.openxmlformats.org/spreadsheetml/2006/main" count="180" uniqueCount="180">
  <si>
    <t>Приложение № 6</t>
  </si>
  <si>
    <t>к решению Совета городского округа</t>
  </si>
  <si>
    <t>город Салават Республики Башкортостан</t>
  </si>
  <si>
    <t>(тыс. рублей)</t>
  </si>
  <si>
    <t xml:space="preserve">Код </t>
  </si>
  <si>
    <t>Наименование кода вида доходов (группы, подгруппы, статьи, подстатьи, элемента), подвида доходов, классификации операций сектора государственного управления, относящихся к доходам бюджетов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</si>
  <si>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</si>
  <si>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</si>
  <si>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</si>
  <si>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</si>
  <si>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</si>
  <si>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</si>
  <si>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</si>
  <si>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</si>
  <si>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</si>
  <si>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</si>
  <si>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</si>
  <si>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</si>
  <si>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</si>
  <si>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</si>
  <si>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</si>
  <si>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</si>
  <si>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103 02240 01 0000 110</t>
  </si>
  <si>
    <t>103 02250 01 0000 110</t>
  </si>
  <si>
    <t>103 02260 01 0000 110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</si>
  <si>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</si>
  <si>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</si>
  <si>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</si>
  <si>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</si>
  <si>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</si>
  <si>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</si>
  <si>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</si>
  <si>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</si>
  <si>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</si>
  <si>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</si>
  <si>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</si>
  <si>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</si>
  <si>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</si>
  <si>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</si>
  <si>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</si>
  <si>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</si>
  <si>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106 06012 04 0000 110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</si>
  <si>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</si>
  <si>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106 06022 04 0000 110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</si>
  <si>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</si>
  <si>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107 00000 01 0000 110</t>
  </si>
  <si>
    <t xml:space="preserve">Налоги, сборы и регулярные платежи за пользование природными ресурсами 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</si>
  <si>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</si>
  <si>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</si>
  <si>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</si>
  <si>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</si>
  <si>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</si>
  <si>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</si>
  <si>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</si>
  <si>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</si>
  <si>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</si>
  <si>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</si>
  <si>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</si>
  <si>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</si>
  <si>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</si>
  <si>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</si>
  <si>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</si>
  <si>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</si>
  <si>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</si>
  <si>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</si>
  <si>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</si>
  <si>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</si>
  <si>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</si>
  <si>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</si>
  <si>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</si>
  <si>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</si>
  <si>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</si>
  <si>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</si>
  <si>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</si>
  <si>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</si>
  <si>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</si>
  <si>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</si>
  <si>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</si>
  <si>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</si>
  <si>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</si>
  <si>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</si>
  <si>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</si>
  <si>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</si>
  <si>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</si>
  <si>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</si>
  <si>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</si>
  <si>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112 01050 01 0000 120</t>
  </si>
  <si>
    <t>Плата за иные виды негативного воздействия на окружающую среду</t>
  </si>
  <si>
    <t>112 01070 01 0000 120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</si>
  <si>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</si>
  <si>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</si>
  <si>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</si>
  <si>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</si>
  <si>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</si>
  <si>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</si>
  <si>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</si>
  <si>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</si>
  <si>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</si>
  <si>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</si>
  <si>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</si>
  <si>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</si>
  <si>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</si>
  <si>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</si>
  <si>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</si>
  <si>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</si>
  <si>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</si>
  <si>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</si>
  <si>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</si>
  <si>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</si>
  <si>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</si>
  <si>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116 25010 01 0000 140 </t>
  </si>
  <si>
    <t>Денежные взыскания (штрафы) за нарушение законодательства о недрах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</si>
  <si>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</si>
  <si>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</si>
  <si>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</si>
  <si>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</si>
  <si>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</si>
  <si>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</si>
  <si>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</si>
  <si>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</si>
  <si>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</si>
  <si>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</si>
  <si>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</si>
  <si>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</si>
  <si>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116 51020 02 0000 140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</si>
  <si>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</si>
  <si>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</si>
  <si>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</si>
  <si>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</si>
  <si>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</si>
  <si>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</si>
  <si>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202 01003 04 0000 151</t>
  </si>
  <si>
    <t>Дотации бюджетам городских округов на поддержку мер по обеспечению сбалансированности бюджетов</t>
  </si>
  <si>
    <t>202 02999 04 7113 151</t>
  </si>
  <si>
    <t>Субсидии  бюджетам городских округов на проведение кадастровых работ по межеванию земельных участков в целях их предоставления гражданам, имеющих трех и более несовершеннолетних детей, а также ребёнка-инвалида</t>
  </si>
  <si>
    <t>202 02009 04 0000 151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</si>
  <si>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</si>
  <si>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</si>
  <si>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</si>
  <si>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</si>
  <si>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</si>
  <si>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</si>
  <si>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</si>
  <si>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</si>
  <si>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</si>
  <si>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</si>
  <si>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</si>
  <si>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</si>
  <si>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</si>
  <si>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</si>
  <si>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дошкольных образовательных организаций и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</si>
  <si>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</si>
  <si>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</si>
  <si>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</si>
  <si>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общеобразовательных организаций.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</si>
  <si>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</si>
  <si>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</si>
  <si>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</si>
  <si>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</si>
  <si>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</si>
  <si>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</si>
  <si>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</si>
  <si>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</si>
  <si>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</si>
  <si>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</si>
  <si>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</si>
  <si>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</si>
  <si>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</si>
  <si>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</si>
  <si>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</si>
  <si>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</si>
  <si>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</si>
  <si>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</si>
  <si>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202 04999 04 7314 151</t>
  </si>
  <si>
    <t>Прочие межбюджетные трансферты, передаваемые бюджетам городских округов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</si>
  <si>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</si>
  <si>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</si>
  <si>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</si>
  <si>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</si>
  <si>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Поступления доходов в бюджет городского округа город Салават Республики Башкортостан на плановый период 2016 и 2017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</si>
</sst>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vertical="top" wrapText="1"/>
    </xf>
    <xf numFmtId="164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top" wrapText="1"/>
    </xf>
    <xf numFmtId="4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49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top" wrapText="1"/>
    </xf>
    <xf numFmtId="164" fontId="0" fillId="2" borderId="2" xfId="0" applyNumberFormat="1" applyFont="1" applyFill="1" applyBorder="1" applyAlignment="1">
      <alignment horizontal="right" vertical="center" wrapText="1"/>
    </xf>
    <xf numFmtId="3" fontId="0" fillId="0" borderId="2" xfId="0" applyNumberFormat="1" applyFont="1" applyBorder="1" applyAlignment="1">
      <alignment horizontal="left" vertical="center" wrapText="1"/>
    </xf>
    <xf numFmtId="3" fontId="0" fillId="2" borderId="2" xfId="0" applyNumberFormat="1" applyFont="1" applyFill="1" applyBorder="1" applyAlignment="1">
      <alignment horizontal="left" vertical="center" wrapText="1"/>
    </xf>
    <xf numFmtId="164" fontId="0" fillId="2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vertical="top" wrapText="1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3" fillId="0" borderId="2" xfId="0" applyFont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"/>
  <sheetViews>
    <sheetView tabSelected="1" view="pageBreakPreview" topLeftCell="B90" zoomScaleNormal="85" zoomScaleSheetLayoutView="100" workbookViewId="0">
      <selection activeCell="B5" sqref="B5:E5"/>
    </sheetView>
  </sheetViews>
  <sheetFormatPr defaultRowHeight="12.75" x14ac:dyDescent="0.2"/>
  <cols>
    <col min="1" max="1" width="5.7109375" style="39" hidden="1" customWidth="1"/>
    <col min="2" max="2" width="20.42578125" style="39" customWidth="1"/>
    <col min="3" max="3" width="42.5703125" style="39" customWidth="1"/>
    <col min="4" max="5" width="13" style="39" customWidth="1"/>
    <col min="6" max="16384" width="9.140625" style="39"/>
  </cols>
  <sheetData>
    <row r="1" spans="2:5" ht="19.5" customHeight="1" x14ac:dyDescent="0.2">
      <c r="C1" s="45" t="s">
        <v>0</v>
      </c>
      <c r="D1" s="46"/>
      <c r="E1" s="42"/>
    </row>
    <row r="2" spans="2:5" x14ac:dyDescent="0.2">
      <c r="C2" s="45" t="s">
        <v>1</v>
      </c>
      <c r="D2" s="42"/>
      <c r="E2" s="42"/>
    </row>
    <row r="3" spans="2:5" x14ac:dyDescent="0.2">
      <c r="C3" s="45" t="s">
        <v>2</v>
      </c>
      <c r="D3" s="42"/>
      <c r="E3" s="42"/>
    </row>
    <row r="4" spans="2:5" ht="27" customHeight="1" x14ac:dyDescent="0.2">
      <c r="C4" s="40"/>
    </row>
    <row r="5" spans="2:5" ht="28.5" customHeight="1" x14ac:dyDescent="0.2">
      <c r="B5" s="41" t="s">
        <v>179</v>
      </c>
      <c r="C5" s="41"/>
      <c r="D5" s="42"/>
      <c r="E5" s="42"/>
    </row>
    <row r="6" spans="2:5" ht="17.25" customHeight="1" x14ac:dyDescent="0.2">
      <c r="B6" s="43"/>
      <c r="C6" s="43"/>
      <c r="D6" s="44"/>
      <c r="E6" s="39" t="s">
        <v>3</v>
      </c>
    </row>
    <row r="7" spans="2:5" ht="63.75" x14ac:dyDescent="0.2">
      <c r="B7" s="37" t="s">
        <v>4</v>
      </c>
      <c r="C7" s="37" t="s">
        <v>5</v>
      </c>
      <c r="D7" s="38">
        <v>2016</v>
      </c>
      <c r="E7" s="38">
        <v>2017</v>
      </c>
    </row>
    <row r="8" spans="2:5" s="32" customFormat="1" x14ac:dyDescent="0.2">
      <c r="B8" s="38">
        <v>1</v>
      </c>
      <c r="C8" s="38">
        <v>2</v>
      </c>
      <c r="D8" s="38">
        <v>3</v>
      </c>
      <c r="E8" s="38">
        <v>4</v>
      </c>
    </row>
    <row r="9" spans="2:5" s="32" customFormat="1" x14ac:dyDescent="0.2">
      <c r="B9" s="1"/>
      <c r="C9" s="1" t="s">
        <v>6</v>
      </c>
      <c r="D9" s="2">
        <f>SUM(D10+D74)</f>
        <v>1854513.8000000003</v>
      </c>
      <c r="E9" s="2">
        <f>SUM(E10+E74)</f>
        <v>1950715.5</v>
      </c>
    </row>
    <row r="10" spans="2:5" s="32" customFormat="1" x14ac:dyDescent="0.2">
      <c r="B10" s="1" t="s">
        <v>7</v>
      </c>
      <c r="C10" s="3" t="s">
        <v>8</v>
      </c>
      <c r="D10" s="2">
        <f>SUM(D37+D73)</f>
        <v>1071178</v>
      </c>
      <c r="E10" s="2">
        <f>SUM(E37+E73)</f>
        <v>1121556</v>
      </c>
    </row>
    <row r="11" spans="2:5" s="32" customFormat="1" x14ac:dyDescent="0.2">
      <c r="B11" s="1" t="s">
        <v>9</v>
      </c>
      <c r="C11" s="3" t="s">
        <v>10</v>
      </c>
      <c r="D11" s="2">
        <f t="shared" ref="D11:E11" si="0">SUM(D12)</f>
        <v>445377</v>
      </c>
      <c r="E11" s="2">
        <f t="shared" si="0"/>
        <v>489588</v>
      </c>
    </row>
    <row r="12" spans="2:5" s="32" customFormat="1" ht="25.5" x14ac:dyDescent="0.2">
      <c r="B12" s="4" t="s">
        <v>11</v>
      </c>
      <c r="C12" s="5" t="s">
        <v>12</v>
      </c>
      <c r="D12" s="2">
        <f>SUM(D13+D14+D15)</f>
        <v>445377</v>
      </c>
      <c r="E12" s="2">
        <f>SUM(E13+E14+E15)</f>
        <v>489588</v>
      </c>
    </row>
    <row r="13" spans="2:5" ht="89.25" x14ac:dyDescent="0.2">
      <c r="B13" s="6" t="s">
        <v>13</v>
      </c>
      <c r="C13" s="7" t="s">
        <v>14</v>
      </c>
      <c r="D13" s="8">
        <v>442000</v>
      </c>
      <c r="E13" s="8">
        <v>486000</v>
      </c>
    </row>
    <row r="14" spans="2:5" ht="114.75" x14ac:dyDescent="0.2">
      <c r="B14" s="6" t="s">
        <v>15</v>
      </c>
      <c r="C14" s="7" t="s">
        <v>16</v>
      </c>
      <c r="D14" s="8">
        <v>884</v>
      </c>
      <c r="E14" s="8">
        <v>948</v>
      </c>
    </row>
    <row r="15" spans="2:5" ht="51" x14ac:dyDescent="0.2">
      <c r="B15" s="6" t="s">
        <v>17</v>
      </c>
      <c r="C15" s="9" t="s">
        <v>18</v>
      </c>
      <c r="D15" s="8">
        <v>2493</v>
      </c>
      <c r="E15" s="8">
        <v>2640</v>
      </c>
    </row>
    <row r="16" spans="2:5" s="32" customFormat="1" ht="38.25" x14ac:dyDescent="0.2">
      <c r="B16" s="4" t="s">
        <v>19</v>
      </c>
      <c r="C16" s="5" t="s">
        <v>20</v>
      </c>
      <c r="D16" s="10">
        <f t="shared" ref="D16:E16" si="1">D17+D18+D19+D20</f>
        <v>4380</v>
      </c>
      <c r="E16" s="10">
        <f t="shared" si="1"/>
        <v>3865</v>
      </c>
    </row>
    <row r="17" spans="2:5" ht="76.5" x14ac:dyDescent="0.2">
      <c r="B17" s="11" t="s">
        <v>21</v>
      </c>
      <c r="C17" s="9" t="s">
        <v>175</v>
      </c>
      <c r="D17" s="10">
        <v>1577</v>
      </c>
      <c r="E17" s="10">
        <v>1307</v>
      </c>
    </row>
    <row r="18" spans="2:5" ht="102" x14ac:dyDescent="0.2">
      <c r="B18" s="6" t="s">
        <v>22</v>
      </c>
      <c r="C18" s="9" t="s">
        <v>178</v>
      </c>
      <c r="D18" s="10">
        <v>29</v>
      </c>
      <c r="E18" s="10">
        <v>24</v>
      </c>
    </row>
    <row r="19" spans="2:5" s="32" customFormat="1" ht="76.5" x14ac:dyDescent="0.2">
      <c r="B19" s="6" t="s">
        <v>23</v>
      </c>
      <c r="C19" s="9" t="s">
        <v>176</v>
      </c>
      <c r="D19" s="10">
        <v>2761</v>
      </c>
      <c r="E19" s="10">
        <v>2524</v>
      </c>
    </row>
    <row r="20" spans="2:5" s="32" customFormat="1" ht="76.5" x14ac:dyDescent="0.2">
      <c r="B20" s="6" t="s">
        <v>24</v>
      </c>
      <c r="C20" s="9" t="s">
        <v>177</v>
      </c>
      <c r="D20" s="10">
        <v>13</v>
      </c>
      <c r="E20" s="10">
        <v>10</v>
      </c>
    </row>
    <row r="21" spans="2:5" s="32" customFormat="1" ht="25.5" x14ac:dyDescent="0.2">
      <c r="B21" s="4" t="s">
        <v>25</v>
      </c>
      <c r="C21" s="12" t="s">
        <v>26</v>
      </c>
      <c r="D21" s="2">
        <f>D22+D23+D26+D25+D24</f>
        <v>101939</v>
      </c>
      <c r="E21" s="2">
        <f>E22+E23+E26+E25+E24</f>
        <v>103511</v>
      </c>
    </row>
    <row r="22" spans="2:5" s="32" customFormat="1" ht="38.25" x14ac:dyDescent="0.2">
      <c r="B22" s="6" t="s">
        <v>27</v>
      </c>
      <c r="C22" s="11" t="s">
        <v>28</v>
      </c>
      <c r="D22" s="8">
        <v>6679</v>
      </c>
      <c r="E22" s="8">
        <v>7013</v>
      </c>
    </row>
    <row r="23" spans="2:5" s="32" customFormat="1" ht="51" x14ac:dyDescent="0.2">
      <c r="B23" s="6" t="s">
        <v>29</v>
      </c>
      <c r="C23" s="11" t="s">
        <v>30</v>
      </c>
      <c r="D23" s="8">
        <v>2100</v>
      </c>
      <c r="E23" s="8">
        <v>2200</v>
      </c>
    </row>
    <row r="24" spans="2:5" ht="25.5" x14ac:dyDescent="0.2">
      <c r="B24" s="13" t="s">
        <v>31</v>
      </c>
      <c r="C24" s="14" t="s">
        <v>32</v>
      </c>
      <c r="D24" s="8">
        <v>760</v>
      </c>
      <c r="E24" s="8">
        <v>798</v>
      </c>
    </row>
    <row r="25" spans="2:5" ht="25.5" x14ac:dyDescent="0.2">
      <c r="B25" s="6" t="s">
        <v>33</v>
      </c>
      <c r="C25" s="9" t="s">
        <v>34</v>
      </c>
      <c r="D25" s="8">
        <v>86000</v>
      </c>
      <c r="E25" s="8">
        <v>87000</v>
      </c>
    </row>
    <row r="26" spans="2:5" ht="38.25" x14ac:dyDescent="0.2">
      <c r="B26" s="6" t="s">
        <v>35</v>
      </c>
      <c r="C26" s="9" t="s">
        <v>36</v>
      </c>
      <c r="D26" s="8">
        <v>6400</v>
      </c>
      <c r="E26" s="8">
        <v>6500</v>
      </c>
    </row>
    <row r="27" spans="2:5" s="32" customFormat="1" ht="25.5" x14ac:dyDescent="0.2">
      <c r="B27" s="4" t="s">
        <v>37</v>
      </c>
      <c r="C27" s="12" t="s">
        <v>38</v>
      </c>
      <c r="D27" s="2">
        <f t="shared" ref="D27:E27" si="2">SUM(D28+D29+D30)</f>
        <v>175330</v>
      </c>
      <c r="E27" s="2">
        <f t="shared" si="2"/>
        <v>176020</v>
      </c>
    </row>
    <row r="28" spans="2:5" ht="51" x14ac:dyDescent="0.2">
      <c r="B28" s="6" t="s">
        <v>39</v>
      </c>
      <c r="C28" s="9" t="s">
        <v>40</v>
      </c>
      <c r="D28" s="8">
        <v>9840</v>
      </c>
      <c r="E28" s="8">
        <v>10330</v>
      </c>
    </row>
    <row r="29" spans="2:5" ht="76.5" x14ac:dyDescent="0.2">
      <c r="B29" s="6" t="s">
        <v>41</v>
      </c>
      <c r="C29" s="9" t="s">
        <v>42</v>
      </c>
      <c r="D29" s="8">
        <v>5800</v>
      </c>
      <c r="E29" s="8">
        <v>6000</v>
      </c>
    </row>
    <row r="30" spans="2:5" ht="76.5" x14ac:dyDescent="0.2">
      <c r="B30" s="6" t="s">
        <v>43</v>
      </c>
      <c r="C30" s="9" t="s">
        <v>44</v>
      </c>
      <c r="D30" s="8">
        <v>159690</v>
      </c>
      <c r="E30" s="8">
        <v>159690</v>
      </c>
    </row>
    <row r="31" spans="2:5" s="32" customFormat="1" ht="25.5" x14ac:dyDescent="0.2">
      <c r="B31" s="4" t="s">
        <v>45</v>
      </c>
      <c r="C31" s="5" t="s">
        <v>46</v>
      </c>
      <c r="D31" s="2">
        <f t="shared" ref="D31:E31" si="3">SUM(D32)</f>
        <v>810</v>
      </c>
      <c r="E31" s="2">
        <f t="shared" si="3"/>
        <v>850</v>
      </c>
    </row>
    <row r="32" spans="2:5" ht="25.5" x14ac:dyDescent="0.2">
      <c r="B32" s="6" t="s">
        <v>47</v>
      </c>
      <c r="C32" s="9" t="s">
        <v>48</v>
      </c>
      <c r="D32" s="8">
        <v>810</v>
      </c>
      <c r="E32" s="8">
        <v>850</v>
      </c>
    </row>
    <row r="33" spans="2:5" s="32" customFormat="1" ht="25.5" x14ac:dyDescent="0.2">
      <c r="B33" s="4" t="s">
        <v>49</v>
      </c>
      <c r="C33" s="12" t="s">
        <v>50</v>
      </c>
      <c r="D33" s="2">
        <f t="shared" ref="D33:E33" si="4">SUM(D34+D35+D36)</f>
        <v>14085</v>
      </c>
      <c r="E33" s="2">
        <f t="shared" si="4"/>
        <v>14585</v>
      </c>
    </row>
    <row r="34" spans="2:5" ht="51" x14ac:dyDescent="0.2">
      <c r="B34" s="6" t="s">
        <v>51</v>
      </c>
      <c r="C34" s="9" t="s">
        <v>52</v>
      </c>
      <c r="D34" s="8">
        <v>14000</v>
      </c>
      <c r="E34" s="8">
        <v>14500</v>
      </c>
    </row>
    <row r="35" spans="2:5" ht="38.25" x14ac:dyDescent="0.2">
      <c r="B35" s="6" t="s">
        <v>53</v>
      </c>
      <c r="C35" s="9" t="s">
        <v>54</v>
      </c>
      <c r="D35" s="8">
        <v>60</v>
      </c>
      <c r="E35" s="8">
        <v>60</v>
      </c>
    </row>
    <row r="36" spans="2:5" ht="102" x14ac:dyDescent="0.2">
      <c r="B36" s="6" t="s">
        <v>55</v>
      </c>
      <c r="C36" s="7" t="s">
        <v>56</v>
      </c>
      <c r="D36" s="8">
        <v>25</v>
      </c>
      <c r="E36" s="8">
        <v>25</v>
      </c>
    </row>
    <row r="37" spans="2:5" s="32" customFormat="1" x14ac:dyDescent="0.2">
      <c r="B37" s="15"/>
      <c r="C37" s="5" t="s">
        <v>57</v>
      </c>
      <c r="D37" s="16">
        <f>SUM(D11+D16+D21+D27+D33+D31)</f>
        <v>741921</v>
      </c>
      <c r="E37" s="16">
        <f>SUM(E11+E16+E21+E27+E33+E31)</f>
        <v>788419</v>
      </c>
    </row>
    <row r="38" spans="2:5" s="32" customFormat="1" ht="38.25" x14ac:dyDescent="0.2">
      <c r="B38" s="4" t="s">
        <v>58</v>
      </c>
      <c r="C38" s="5" t="s">
        <v>59</v>
      </c>
      <c r="D38" s="2">
        <f t="shared" ref="D38:E38" si="5">SUM(D39:D46)</f>
        <v>253710</v>
      </c>
      <c r="E38" s="2">
        <f t="shared" si="5"/>
        <v>259372</v>
      </c>
    </row>
    <row r="39" spans="2:5" ht="63.75" x14ac:dyDescent="0.2">
      <c r="B39" s="6" t="s">
        <v>60</v>
      </c>
      <c r="C39" s="9" t="s">
        <v>61</v>
      </c>
      <c r="D39" s="8">
        <v>3200</v>
      </c>
      <c r="E39" s="8">
        <v>3300</v>
      </c>
    </row>
    <row r="40" spans="2:5" ht="89.25" x14ac:dyDescent="0.2">
      <c r="B40" s="6" t="s">
        <v>62</v>
      </c>
      <c r="C40" s="7" t="s">
        <v>63</v>
      </c>
      <c r="D40" s="8">
        <f t="shared" ref="D40:E40" si="6">158415+17924</f>
        <v>176339</v>
      </c>
      <c r="E40" s="8">
        <f t="shared" si="6"/>
        <v>176339</v>
      </c>
    </row>
    <row r="41" spans="2:5" ht="89.25" x14ac:dyDescent="0.2">
      <c r="B41" s="6" t="s">
        <v>64</v>
      </c>
      <c r="C41" s="9" t="s">
        <v>65</v>
      </c>
      <c r="D41" s="8">
        <v>2248</v>
      </c>
      <c r="E41" s="8">
        <v>2473</v>
      </c>
    </row>
    <row r="42" spans="2:5" ht="76.5" x14ac:dyDescent="0.2">
      <c r="B42" s="6" t="s">
        <v>66</v>
      </c>
      <c r="C42" s="9" t="s">
        <v>67</v>
      </c>
      <c r="D42" s="8">
        <v>605</v>
      </c>
      <c r="E42" s="8">
        <v>665</v>
      </c>
    </row>
    <row r="43" spans="2:5" ht="38.25" x14ac:dyDescent="0.2">
      <c r="B43" s="6" t="s">
        <v>68</v>
      </c>
      <c r="C43" s="9" t="s">
        <v>69</v>
      </c>
      <c r="D43" s="8">
        <v>60500</v>
      </c>
      <c r="E43" s="8">
        <v>66550</v>
      </c>
    </row>
    <row r="44" spans="2:5" ht="63.75" x14ac:dyDescent="0.2">
      <c r="B44" s="6" t="s">
        <v>70</v>
      </c>
      <c r="C44" s="9" t="s">
        <v>71</v>
      </c>
      <c r="D44" s="17">
        <v>3444</v>
      </c>
      <c r="E44" s="17">
        <v>3444</v>
      </c>
    </row>
    <row r="45" spans="2:5" ht="51" x14ac:dyDescent="0.2">
      <c r="B45" s="6" t="s">
        <v>72</v>
      </c>
      <c r="C45" s="9" t="s">
        <v>73</v>
      </c>
      <c r="D45" s="17">
        <v>400</v>
      </c>
      <c r="E45" s="17">
        <v>400</v>
      </c>
    </row>
    <row r="46" spans="2:5" ht="89.25" x14ac:dyDescent="0.2">
      <c r="B46" s="18" t="s">
        <v>74</v>
      </c>
      <c r="C46" s="19" t="s">
        <v>75</v>
      </c>
      <c r="D46" s="8">
        <v>6974</v>
      </c>
      <c r="E46" s="8">
        <v>6201</v>
      </c>
    </row>
    <row r="47" spans="2:5" s="32" customFormat="1" ht="25.5" x14ac:dyDescent="0.2">
      <c r="B47" s="4" t="s">
        <v>76</v>
      </c>
      <c r="C47" s="5" t="s">
        <v>77</v>
      </c>
      <c r="D47" s="20">
        <f t="shared" ref="D47:E47" si="7">D48+D49+D50+D51+D52+D53</f>
        <v>8759</v>
      </c>
      <c r="E47" s="20">
        <f t="shared" si="7"/>
        <v>8762</v>
      </c>
    </row>
    <row r="48" spans="2:5" ht="38.25" x14ac:dyDescent="0.2">
      <c r="B48" s="6" t="s">
        <v>78</v>
      </c>
      <c r="C48" s="9" t="s">
        <v>79</v>
      </c>
      <c r="D48" s="17">
        <v>2935</v>
      </c>
      <c r="E48" s="17">
        <v>2938</v>
      </c>
    </row>
    <row r="49" spans="2:5" ht="38.25" x14ac:dyDescent="0.2">
      <c r="B49" s="6" t="s">
        <v>80</v>
      </c>
      <c r="C49" s="9" t="s">
        <v>81</v>
      </c>
      <c r="D49" s="17">
        <v>126</v>
      </c>
      <c r="E49" s="17">
        <v>126</v>
      </c>
    </row>
    <row r="50" spans="2:5" ht="25.5" x14ac:dyDescent="0.2">
      <c r="B50" s="6" t="s">
        <v>82</v>
      </c>
      <c r="C50" s="9" t="s">
        <v>83</v>
      </c>
      <c r="D50" s="17">
        <v>24</v>
      </c>
      <c r="E50" s="17">
        <v>24</v>
      </c>
    </row>
    <row r="51" spans="2:5" ht="25.5" x14ac:dyDescent="0.2">
      <c r="B51" s="6" t="s">
        <v>84</v>
      </c>
      <c r="C51" s="9" t="s">
        <v>85</v>
      </c>
      <c r="D51" s="17">
        <v>4889</v>
      </c>
      <c r="E51" s="17">
        <v>4889</v>
      </c>
    </row>
    <row r="52" spans="2:5" ht="25.5" x14ac:dyDescent="0.2">
      <c r="B52" s="21" t="s">
        <v>86</v>
      </c>
      <c r="C52" s="9" t="s">
        <v>87</v>
      </c>
      <c r="D52" s="17">
        <v>5</v>
      </c>
      <c r="E52" s="17">
        <v>5</v>
      </c>
    </row>
    <row r="53" spans="2:5" ht="51" x14ac:dyDescent="0.2">
      <c r="B53" s="21" t="s">
        <v>88</v>
      </c>
      <c r="C53" s="9" t="s">
        <v>89</v>
      </c>
      <c r="D53" s="17">
        <v>780</v>
      </c>
      <c r="E53" s="17">
        <v>780</v>
      </c>
    </row>
    <row r="54" spans="2:5" s="32" customFormat="1" ht="25.5" x14ac:dyDescent="0.2">
      <c r="B54" s="4" t="s">
        <v>90</v>
      </c>
      <c r="C54" s="5" t="s">
        <v>91</v>
      </c>
      <c r="D54" s="20">
        <f>D55</f>
        <v>4100</v>
      </c>
      <c r="E54" s="20">
        <f>E55</f>
        <v>4100</v>
      </c>
    </row>
    <row r="55" spans="2:5" ht="38.25" x14ac:dyDescent="0.2">
      <c r="B55" s="6" t="s">
        <v>92</v>
      </c>
      <c r="C55" s="9" t="s">
        <v>93</v>
      </c>
      <c r="D55" s="17">
        <v>4100</v>
      </c>
      <c r="E55" s="17">
        <v>4100</v>
      </c>
    </row>
    <row r="56" spans="2:5" s="32" customFormat="1" ht="25.5" x14ac:dyDescent="0.2">
      <c r="B56" s="4" t="s">
        <v>94</v>
      </c>
      <c r="C56" s="5" t="s">
        <v>95</v>
      </c>
      <c r="D56" s="20">
        <f t="shared" ref="D56:E56" si="8">SUM(D58+D57)</f>
        <v>54083</v>
      </c>
      <c r="E56" s="20">
        <f t="shared" si="8"/>
        <v>52221</v>
      </c>
    </row>
    <row r="57" spans="2:5" s="33" customFormat="1" ht="102" x14ac:dyDescent="0.2">
      <c r="B57" s="22" t="s">
        <v>96</v>
      </c>
      <c r="C57" s="23" t="s">
        <v>97</v>
      </c>
      <c r="D57" s="24">
        <v>50384</v>
      </c>
      <c r="E57" s="24">
        <v>48153</v>
      </c>
    </row>
    <row r="58" spans="2:5" ht="51" x14ac:dyDescent="0.2">
      <c r="B58" s="6" t="s">
        <v>98</v>
      </c>
      <c r="C58" s="9" t="s">
        <v>99</v>
      </c>
      <c r="D58" s="24">
        <v>3699</v>
      </c>
      <c r="E58" s="24">
        <v>4068</v>
      </c>
    </row>
    <row r="59" spans="2:5" s="32" customFormat="1" ht="25.5" x14ac:dyDescent="0.2">
      <c r="B59" s="4" t="s">
        <v>100</v>
      </c>
      <c r="C59" s="5" t="s">
        <v>101</v>
      </c>
      <c r="D59" s="20">
        <f>SUM(D60:D72)</f>
        <v>8605</v>
      </c>
      <c r="E59" s="20">
        <f>SUM(E60:E72)</f>
        <v>8682</v>
      </c>
    </row>
    <row r="60" spans="2:5" ht="76.5" x14ac:dyDescent="0.2">
      <c r="B60" s="6" t="s">
        <v>102</v>
      </c>
      <c r="C60" s="7" t="s">
        <v>103</v>
      </c>
      <c r="D60" s="17">
        <v>64</v>
      </c>
      <c r="E60" s="17">
        <v>64</v>
      </c>
    </row>
    <row r="61" spans="2:5" ht="63.75" x14ac:dyDescent="0.2">
      <c r="B61" s="6" t="s">
        <v>104</v>
      </c>
      <c r="C61" s="9" t="s">
        <v>105</v>
      </c>
      <c r="D61" s="17">
        <v>6</v>
      </c>
      <c r="E61" s="17">
        <v>6</v>
      </c>
    </row>
    <row r="62" spans="2:5" ht="63.75" x14ac:dyDescent="0.2">
      <c r="B62" s="6" t="s">
        <v>106</v>
      </c>
      <c r="C62" s="9" t="s">
        <v>107</v>
      </c>
      <c r="D62" s="17">
        <v>44</v>
      </c>
      <c r="E62" s="17">
        <v>44</v>
      </c>
    </row>
    <row r="63" spans="2:5" ht="63.75" x14ac:dyDescent="0.2">
      <c r="B63" s="6" t="s">
        <v>108</v>
      </c>
      <c r="C63" s="9" t="s">
        <v>109</v>
      </c>
      <c r="D63" s="17">
        <v>725</v>
      </c>
      <c r="E63" s="17">
        <v>725</v>
      </c>
    </row>
    <row r="64" spans="2:5" ht="25.5" x14ac:dyDescent="0.2">
      <c r="B64" s="6" t="s">
        <v>110</v>
      </c>
      <c r="C64" s="7" t="s">
        <v>111</v>
      </c>
      <c r="D64" s="17">
        <v>30</v>
      </c>
      <c r="E64" s="17">
        <v>35</v>
      </c>
    </row>
    <row r="65" spans="2:5" ht="38.25" x14ac:dyDescent="0.2">
      <c r="B65" s="6" t="s">
        <v>112</v>
      </c>
      <c r="C65" s="9" t="s">
        <v>113</v>
      </c>
      <c r="D65" s="17">
        <v>648</v>
      </c>
      <c r="E65" s="17">
        <v>704</v>
      </c>
    </row>
    <row r="66" spans="2:5" ht="25.5" x14ac:dyDescent="0.2">
      <c r="B66" s="6" t="s">
        <v>114</v>
      </c>
      <c r="C66" s="9" t="s">
        <v>115</v>
      </c>
      <c r="D66" s="17">
        <v>100</v>
      </c>
      <c r="E66" s="17">
        <v>100</v>
      </c>
    </row>
    <row r="67" spans="2:5" ht="63.75" x14ac:dyDescent="0.2">
      <c r="B67" s="6" t="s">
        <v>116</v>
      </c>
      <c r="C67" s="9" t="s">
        <v>117</v>
      </c>
      <c r="D67" s="17">
        <v>843</v>
      </c>
      <c r="E67" s="17">
        <v>843</v>
      </c>
    </row>
    <row r="68" spans="2:5" ht="63.75" x14ac:dyDescent="0.2">
      <c r="B68" s="6" t="s">
        <v>118</v>
      </c>
      <c r="C68" s="9" t="s">
        <v>119</v>
      </c>
      <c r="D68" s="17">
        <v>15</v>
      </c>
      <c r="E68" s="17">
        <v>15</v>
      </c>
    </row>
    <row r="69" spans="2:5" ht="38.25" x14ac:dyDescent="0.2">
      <c r="B69" s="6" t="s">
        <v>120</v>
      </c>
      <c r="C69" s="9" t="s">
        <v>121</v>
      </c>
      <c r="D69" s="17">
        <v>0</v>
      </c>
      <c r="E69" s="17">
        <v>5</v>
      </c>
    </row>
    <row r="70" spans="2:5" ht="76.5" x14ac:dyDescent="0.2">
      <c r="B70" s="6" t="s">
        <v>122</v>
      </c>
      <c r="C70" s="9" t="s">
        <v>123</v>
      </c>
      <c r="D70" s="17">
        <v>480</v>
      </c>
      <c r="E70" s="17">
        <v>480</v>
      </c>
    </row>
    <row r="71" spans="2:5" ht="63.75" x14ac:dyDescent="0.2">
      <c r="B71" s="25" t="s">
        <v>124</v>
      </c>
      <c r="C71" s="9" t="s">
        <v>125</v>
      </c>
      <c r="D71" s="17">
        <v>40</v>
      </c>
      <c r="E71" s="17">
        <v>40</v>
      </c>
    </row>
    <row r="72" spans="2:5" ht="38.25" x14ac:dyDescent="0.2">
      <c r="B72" s="6" t="s">
        <v>126</v>
      </c>
      <c r="C72" s="9" t="s">
        <v>127</v>
      </c>
      <c r="D72" s="17">
        <v>5610</v>
      </c>
      <c r="E72" s="17">
        <v>5621</v>
      </c>
    </row>
    <row r="73" spans="2:5" x14ac:dyDescent="0.2">
      <c r="B73" s="6"/>
      <c r="C73" s="5" t="s">
        <v>128</v>
      </c>
      <c r="D73" s="16">
        <f>SUM(D38+D47+D54+D59+D56)</f>
        <v>329257</v>
      </c>
      <c r="E73" s="16">
        <f>SUM(E38+E47+E54+E59+E56)</f>
        <v>333137</v>
      </c>
    </row>
    <row r="74" spans="2:5" s="32" customFormat="1" ht="25.5" x14ac:dyDescent="0.2">
      <c r="B74" s="4" t="s">
        <v>129</v>
      </c>
      <c r="C74" s="5" t="s">
        <v>130</v>
      </c>
      <c r="D74" s="2">
        <f>SUM(D75:D96)</f>
        <v>783335.80000000016</v>
      </c>
      <c r="E74" s="2">
        <f>SUM(E75:E96)</f>
        <v>829159.50000000012</v>
      </c>
    </row>
    <row r="75" spans="2:5" s="33" customFormat="1" ht="38.25" x14ac:dyDescent="0.2">
      <c r="B75" s="26" t="s">
        <v>131</v>
      </c>
      <c r="C75" s="23" t="s">
        <v>132</v>
      </c>
      <c r="D75" s="27">
        <v>27077.599999999999</v>
      </c>
      <c r="E75" s="27">
        <v>31529.1</v>
      </c>
    </row>
    <row r="76" spans="2:5" s="33" customFormat="1" ht="76.5" x14ac:dyDescent="0.2">
      <c r="B76" s="26" t="s">
        <v>133</v>
      </c>
      <c r="C76" s="23" t="s">
        <v>134</v>
      </c>
      <c r="D76" s="27">
        <v>2309.1</v>
      </c>
      <c r="E76" s="27">
        <v>1432.5</v>
      </c>
    </row>
    <row r="77" spans="2:5" s="33" customFormat="1" ht="51" x14ac:dyDescent="0.2">
      <c r="B77" s="26" t="s">
        <v>135</v>
      </c>
      <c r="C77" s="23" t="s">
        <v>136</v>
      </c>
      <c r="D77" s="27">
        <v>3000</v>
      </c>
      <c r="E77" s="27">
        <v>3000</v>
      </c>
    </row>
    <row r="78" spans="2:5" ht="51" x14ac:dyDescent="0.2">
      <c r="B78" s="26" t="s">
        <v>137</v>
      </c>
      <c r="C78" s="23" t="s">
        <v>138</v>
      </c>
      <c r="D78" s="27">
        <v>979.5</v>
      </c>
      <c r="E78" s="27"/>
    </row>
    <row r="79" spans="2:5" ht="102" x14ac:dyDescent="0.2">
      <c r="B79" s="26" t="s">
        <v>139</v>
      </c>
      <c r="C79" s="23" t="s">
        <v>140</v>
      </c>
      <c r="D79" s="27">
        <v>2018</v>
      </c>
      <c r="E79" s="27">
        <v>2018</v>
      </c>
    </row>
    <row r="80" spans="2:5" ht="51" x14ac:dyDescent="0.2">
      <c r="B80" s="26" t="s">
        <v>141</v>
      </c>
      <c r="C80" s="23" t="s">
        <v>142</v>
      </c>
      <c r="D80" s="27">
        <v>2175.8000000000002</v>
      </c>
      <c r="E80" s="27">
        <v>2175.8000000000002</v>
      </c>
    </row>
    <row r="81" spans="2:5" ht="38.25" x14ac:dyDescent="0.2">
      <c r="B81" s="26" t="s">
        <v>143</v>
      </c>
      <c r="C81" s="23" t="s">
        <v>144</v>
      </c>
      <c r="D81" s="27">
        <v>458.8</v>
      </c>
      <c r="E81" s="27">
        <v>458.8</v>
      </c>
    </row>
    <row r="82" spans="2:5" ht="38.25" x14ac:dyDescent="0.2">
      <c r="B82" s="26" t="s">
        <v>145</v>
      </c>
      <c r="C82" s="23" t="s">
        <v>146</v>
      </c>
      <c r="D82" s="27">
        <v>5722.3</v>
      </c>
      <c r="E82" s="27">
        <v>5722.3</v>
      </c>
    </row>
    <row r="83" spans="2:5" ht="242.25" x14ac:dyDescent="0.2">
      <c r="B83" s="26" t="s">
        <v>147</v>
      </c>
      <c r="C83" s="23" t="s">
        <v>148</v>
      </c>
      <c r="D83" s="27">
        <v>254439.6</v>
      </c>
      <c r="E83" s="27">
        <v>272258.8</v>
      </c>
    </row>
    <row r="84" spans="2:5" ht="293.25" x14ac:dyDescent="0.2">
      <c r="B84" s="21" t="s">
        <v>149</v>
      </c>
      <c r="C84" s="11" t="s">
        <v>150</v>
      </c>
      <c r="D84" s="27">
        <v>3157.7</v>
      </c>
      <c r="E84" s="27">
        <v>3157.7</v>
      </c>
    </row>
    <row r="85" spans="2:5" ht="204" x14ac:dyDescent="0.2">
      <c r="B85" s="28" t="s">
        <v>151</v>
      </c>
      <c r="C85" s="11" t="s">
        <v>152</v>
      </c>
      <c r="D85" s="27">
        <v>376160.4</v>
      </c>
      <c r="E85" s="27">
        <v>402488.4</v>
      </c>
    </row>
    <row r="86" spans="2:5" ht="242.25" x14ac:dyDescent="0.2">
      <c r="B86" s="6" t="s">
        <v>153</v>
      </c>
      <c r="C86" s="9" t="s">
        <v>154</v>
      </c>
      <c r="D86" s="27">
        <v>8087.5</v>
      </c>
      <c r="E86" s="27">
        <v>8087.5</v>
      </c>
    </row>
    <row r="87" spans="2:5" ht="76.5" x14ac:dyDescent="0.2">
      <c r="B87" s="6" t="s">
        <v>155</v>
      </c>
      <c r="C87" s="9" t="s">
        <v>156</v>
      </c>
      <c r="D87" s="27">
        <v>23775.3</v>
      </c>
      <c r="E87" s="27">
        <v>23775.3</v>
      </c>
    </row>
    <row r="88" spans="2:5" ht="76.5" x14ac:dyDescent="0.2">
      <c r="B88" s="6" t="s">
        <v>157</v>
      </c>
      <c r="C88" s="9" t="s">
        <v>158</v>
      </c>
      <c r="D88" s="27">
        <v>2223.4</v>
      </c>
      <c r="E88" s="27">
        <v>2223.4</v>
      </c>
    </row>
    <row r="89" spans="2:5" ht="89.25" x14ac:dyDescent="0.2">
      <c r="B89" s="22" t="s">
        <v>159</v>
      </c>
      <c r="C89" s="29" t="s">
        <v>160</v>
      </c>
      <c r="D89" s="27">
        <v>960</v>
      </c>
      <c r="E89" s="27">
        <v>960</v>
      </c>
    </row>
    <row r="90" spans="2:5" ht="63.75" x14ac:dyDescent="0.2">
      <c r="B90" s="22" t="s">
        <v>161</v>
      </c>
      <c r="C90" s="29" t="s">
        <v>162</v>
      </c>
      <c r="D90" s="27">
        <v>53.4</v>
      </c>
      <c r="E90" s="27">
        <v>53.4</v>
      </c>
    </row>
    <row r="91" spans="2:5" ht="76.5" x14ac:dyDescent="0.2">
      <c r="B91" s="22" t="s">
        <v>163</v>
      </c>
      <c r="C91" s="29" t="s">
        <v>164</v>
      </c>
      <c r="D91" s="27">
        <f>918.9+3220.9</f>
        <v>4139.8</v>
      </c>
      <c r="E91" s="27">
        <v>3220.9</v>
      </c>
    </row>
    <row r="92" spans="2:5" ht="25.5" x14ac:dyDescent="0.2">
      <c r="B92" s="30" t="s">
        <v>165</v>
      </c>
      <c r="C92" s="11" t="s">
        <v>166</v>
      </c>
      <c r="D92" s="27">
        <v>4121.2</v>
      </c>
      <c r="E92" s="27">
        <v>4121.2</v>
      </c>
    </row>
    <row r="93" spans="2:5" ht="38.25" x14ac:dyDescent="0.2">
      <c r="B93" s="30" t="s">
        <v>167</v>
      </c>
      <c r="C93" s="11" t="s">
        <v>168</v>
      </c>
      <c r="D93" s="27">
        <v>6679.3</v>
      </c>
      <c r="E93" s="27">
        <v>6679.3</v>
      </c>
    </row>
    <row r="94" spans="2:5" ht="25.5" x14ac:dyDescent="0.2">
      <c r="B94" s="30" t="s">
        <v>169</v>
      </c>
      <c r="C94" s="31" t="s">
        <v>170</v>
      </c>
      <c r="D94" s="27">
        <v>20301.599999999999</v>
      </c>
      <c r="E94" s="27">
        <v>20301.599999999999</v>
      </c>
    </row>
    <row r="95" spans="2:5" ht="76.5" x14ac:dyDescent="0.2">
      <c r="B95" s="22" t="s">
        <v>171</v>
      </c>
      <c r="C95" s="29" t="s">
        <v>172</v>
      </c>
      <c r="D95" s="27">
        <v>23340.400000000001</v>
      </c>
      <c r="E95" s="27">
        <v>23340.400000000001</v>
      </c>
    </row>
    <row r="96" spans="2:5" ht="102" x14ac:dyDescent="0.2">
      <c r="B96" s="30" t="s">
        <v>173</v>
      </c>
      <c r="C96" s="11" t="s">
        <v>174</v>
      </c>
      <c r="D96" s="27">
        <v>12155.1</v>
      </c>
      <c r="E96" s="27">
        <v>12155.1</v>
      </c>
    </row>
    <row r="97" spans="2:5" hidden="1" x14ac:dyDescent="0.2">
      <c r="B97" s="30"/>
      <c r="C97" s="34"/>
      <c r="D97" s="35"/>
      <c r="E97" s="35"/>
    </row>
    <row r="98" spans="2:5" hidden="1" x14ac:dyDescent="0.2">
      <c r="B98" s="30"/>
      <c r="C98" s="34"/>
      <c r="D98" s="35"/>
      <c r="E98" s="35"/>
    </row>
    <row r="99" spans="2:5" hidden="1" x14ac:dyDescent="0.2">
      <c r="B99" s="30"/>
      <c r="C99" s="34"/>
      <c r="D99" s="35"/>
      <c r="E99" s="35"/>
    </row>
    <row r="100" spans="2:5" hidden="1" x14ac:dyDescent="0.2">
      <c r="B100" s="30"/>
      <c r="C100" s="34"/>
      <c r="D100" s="35"/>
      <c r="E100" s="35"/>
    </row>
    <row r="101" spans="2:5" hidden="1" x14ac:dyDescent="0.2">
      <c r="B101" s="30"/>
      <c r="C101" s="34"/>
      <c r="D101" s="35"/>
      <c r="E101" s="35"/>
    </row>
    <row r="102" spans="2:5" hidden="1" x14ac:dyDescent="0.2">
      <c r="B102" s="21"/>
      <c r="C102" s="34"/>
      <c r="D102" s="35"/>
      <c r="E102" s="35"/>
    </row>
    <row r="103" spans="2:5" hidden="1" x14ac:dyDescent="0.2">
      <c r="B103" s="21"/>
      <c r="C103" s="34"/>
      <c r="D103" s="35"/>
      <c r="E103" s="35"/>
    </row>
    <row r="104" spans="2:5" hidden="1" x14ac:dyDescent="0.2">
      <c r="B104" s="21"/>
      <c r="C104" s="34"/>
      <c r="D104" s="35"/>
      <c r="E104" s="35"/>
    </row>
    <row r="105" spans="2:5" hidden="1" x14ac:dyDescent="0.2">
      <c r="B105" s="21"/>
      <c r="C105" s="36"/>
      <c r="D105" s="35"/>
      <c r="E105" s="35"/>
    </row>
  </sheetData>
  <mergeCells count="5">
    <mergeCell ref="B5:E5"/>
    <mergeCell ref="B6:D6"/>
    <mergeCell ref="C1:E1"/>
    <mergeCell ref="C2:E2"/>
    <mergeCell ref="C3:E3"/>
  </mergeCells>
  <pageMargins left="0.98425196850393704" right="0.39370078740157483" top="0.39370078740157483" bottom="0.39370078740157483" header="0.82677165354330717" footer="0.51181102362204722"/>
  <pageSetup paperSize="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2016-2017 </vt:lpstr>
      <vt:lpstr>'2016-2017 '!Заголовки_для_печати</vt:lpstr>
      <vt:lpstr>'2016-2017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Елена Михайловна</dc:creator>
  <cp:lastModifiedBy>Зуева Елена Михайловна</cp:lastModifiedBy>
  <cp:lastPrinted>2014-11-13T09:17:46Z</cp:lastPrinted>
  <dcterms:created xsi:type="dcterms:W3CDTF">2014-11-08T07:41:30Z</dcterms:created>
  <dcterms:modified xsi:type="dcterms:W3CDTF">2014-11-13T09:20:32Z</dcterms:modified>
</cp:coreProperties>
</file>