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2016-2017 " sheetId="3" r:id="rId1"/>
  </sheets>
  <definedNames>
    <definedName name="_xlnm.Print_Titles" localSheetId="0">'2016-2017 '!$7:$8</definedName>
    <definedName name="_xlnm.Print_Area" localSheetId="0">'2016-2017 '!$B$1:$E$106</definedName>
  </definedNames>
  <calcPr calcId="145621"/>
</workbook>
</file>

<file path=xl/calcChain.xml><?xml version="1.0" encoding="utf-8"?>
<calcChain xmlns="http://schemas.openxmlformats.org/spreadsheetml/2006/main">
  <c r="D77" i="3" l="1"/>
  <c r="E76" i="3"/>
  <c r="D76" i="3"/>
  <c r="E92" i="3" l="1"/>
  <c r="E74" i="3"/>
  <c r="E59" i="3"/>
  <c r="E56" i="3"/>
  <c r="E54" i="3"/>
  <c r="E47" i="3"/>
  <c r="E40" i="3"/>
  <c r="E38" i="3" s="1"/>
  <c r="E33" i="3"/>
  <c r="E31" i="3"/>
  <c r="E27" i="3"/>
  <c r="E21" i="3"/>
  <c r="E16" i="3"/>
  <c r="E12" i="3"/>
  <c r="E11" i="3" s="1"/>
  <c r="D92" i="3"/>
  <c r="D74" i="3" s="1"/>
  <c r="D59" i="3"/>
  <c r="D56" i="3"/>
  <c r="D54" i="3"/>
  <c r="D47" i="3"/>
  <c r="D40" i="3"/>
  <c r="D38" i="3" s="1"/>
  <c r="D33" i="3"/>
  <c r="D31" i="3"/>
  <c r="D27" i="3"/>
  <c r="D21" i="3"/>
  <c r="D16" i="3"/>
  <c r="D12" i="3"/>
  <c r="D11" i="3" s="1"/>
  <c r="E73" i="3" l="1"/>
  <c r="D73" i="3"/>
  <c r="D37" i="3"/>
  <c r="D10" i="3" s="1"/>
  <c r="D9" i="3" s="1"/>
  <c r="E37" i="3"/>
  <c r="E10" i="3" s="1"/>
  <c r="E9" i="3" s="1"/>
</calcChain>
</file>

<file path=xl/sharedStrings.xml><?xml version="1.0" encoding="utf-8"?>
<sst xmlns="http://schemas.openxmlformats.org/spreadsheetml/2006/main" count="182" uniqueCount="182">
  <si>
    <t>к решению Совета городского округа</t>
  </si>
  <si>
    <t>город Салават Республики Башкортостан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</si>
  <si>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</si>
  <si>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</si>
  <si>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</si>
  <si>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</si>
  <si>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</si>
  <si>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</si>
  <si>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</si>
  <si>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</si>
  <si>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</si>
  <si>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</si>
  <si>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</si>
  <si>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</si>
  <si>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</si>
  <si>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</si>
  <si>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</si>
  <si>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</si>
  <si>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</si>
  <si>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</si>
  <si>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</si>
  <si>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</si>
  <si>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</si>
  <si>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</si>
  <si>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</si>
  <si>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</si>
  <si>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</si>
  <si>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</si>
  <si>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</si>
  <si>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</si>
  <si>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</si>
  <si>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</si>
  <si>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</si>
  <si>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</si>
  <si>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</si>
  <si>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</si>
  <si>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</si>
  <si>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</si>
  <si>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</si>
  <si>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</si>
  <si>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</si>
  <si>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</si>
  <si>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</si>
  <si>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</si>
  <si>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</si>
  <si>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</si>
  <si>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</si>
  <si>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</si>
  <si>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</si>
  <si>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</si>
  <si>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</si>
  <si>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</si>
  <si>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</si>
  <si>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</si>
  <si>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</si>
  <si>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</si>
  <si>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</si>
  <si>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</si>
  <si>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</si>
  <si>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</si>
  <si>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</si>
  <si>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</si>
  <si>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</si>
  <si>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</si>
  <si>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</si>
  <si>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</si>
  <si>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</si>
  <si>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</si>
  <si>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</si>
  <si>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</si>
  <si>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</si>
  <si>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</si>
  <si>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</si>
  <si>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</si>
  <si>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</si>
  <si>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</si>
  <si>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</si>
  <si>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</si>
  <si>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</si>
  <si>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</si>
  <si>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</si>
  <si>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</si>
  <si>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</si>
  <si>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</si>
  <si>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</si>
  <si>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</si>
  <si>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</si>
  <si>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</si>
  <si>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</si>
  <si>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</si>
  <si>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</si>
  <si>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</si>
  <si>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</si>
  <si>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</si>
  <si>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</si>
  <si>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</si>
  <si>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</si>
  <si>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</si>
  <si>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</si>
  <si>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</si>
  <si>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</si>
  <si>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</si>
  <si>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</si>
  <si>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</si>
  <si>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</si>
  <si>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</si>
  <si>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</si>
  <si>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</si>
  <si>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</si>
  <si>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</si>
  <si>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</si>
  <si>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</si>
  <si>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</si>
  <si>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</si>
  <si>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</si>
  <si>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</si>
  <si>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</si>
  <si>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</si>
  <si>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</si>
  <si>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</si>
  <si>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</si>
  <si>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</si>
  <si>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</si>
  <si>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</si>
  <si>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</si>
  <si>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</si>
  <si>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</si>
  <si>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</si>
  <si>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</si>
  <si>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</si>
  <si>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</si>
  <si>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</si>
  <si>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</si>
  <si>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</si>
  <si>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</si>
  <si>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</si>
  <si>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</si>
  <si>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</si>
  <si>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</si>
  <si>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</si>
  <si>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</si>
  <si>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</si>
  <si>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</si>
  <si>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</si>
  <si>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</si>
  <si>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</si>
  <si>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</si>
  <si>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</si>
  <si>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</si>
  <si>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</si>
  <si>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</si>
  <si>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</si>
  <si>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</si>
  <si>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</si>
  <si>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</si>
  <si>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</si>
  <si>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</si>
  <si>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</si>
  <si>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</si>
  <si>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</si>
  <si>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</si>
  <si>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</si>
  <si>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</si>
  <si>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</si>
  <si>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</si>
  <si>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</si>
  <si>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</si>
  <si>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Поступления доходов в бюджет городского округа город Салават Республики Башкортостан на плановый период 2016 и 2017 годов</t>
  </si>
  <si>
    <t>116 30030 01 0000 140</t>
  </si>
  <si>
    <t>Прочие денежные взыскания (штрафы) за правонарушения в области дорожного движения</t>
  </si>
  <si>
    <t>Земельный налог с организаций, обладающих земельным участком, расположенным в границах городских округов</t>
  </si>
  <si>
    <t>106 06032 04 0000 110</t>
  </si>
  <si>
    <t>Земельный налог с физических лиц,   обладающих земельным участком, расположенным в границах городских округов</t>
  </si>
  <si>
    <t>106 06042 04 0000 110</t>
  </si>
  <si>
    <t>112 01000 01 0000 120</t>
  </si>
  <si>
    <t>200 00000 00 0000 000</t>
  </si>
  <si>
    <t>111 00000 04 0000 120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</si>
  <si>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</si>
  <si>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</si>
  <si>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Приложение № 3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</si>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</sst>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view="pageBreakPreview" topLeftCell="B88" zoomScaleNormal="85" zoomScaleSheetLayoutView="100" workbookViewId="0">
      <selection activeCell="C13" sqref="C13"/>
    </sheetView>
  </sheetViews>
  <sheetFormatPr defaultRowHeight="12.75" x14ac:dyDescent="0.2"/>
  <cols>
    <col min="1" max="1" width="5.7109375" style="1" hidden="1" customWidth="1"/>
    <col min="2" max="2" width="20.42578125" style="1" customWidth="1"/>
    <col min="3" max="3" width="42.5703125" style="1" customWidth="1"/>
    <col min="4" max="5" width="13" style="1" customWidth="1"/>
    <col min="6" max="16384" width="9.140625" style="1"/>
  </cols>
  <sheetData>
    <row r="1" spans="2:5" ht="19.5" customHeight="1" x14ac:dyDescent="0.2">
      <c r="B1" s="9"/>
      <c r="C1" s="10" t="s">
        <v>179</v>
      </c>
      <c r="D1" s="11"/>
      <c r="E1" s="12"/>
    </row>
    <row r="2" spans="2:5" x14ac:dyDescent="0.2">
      <c r="B2" s="9"/>
      <c r="C2" s="10" t="s">
        <v>0</v>
      </c>
      <c r="D2" s="12"/>
      <c r="E2" s="12"/>
    </row>
    <row r="3" spans="2:5" x14ac:dyDescent="0.2">
      <c r="B3" s="9"/>
      <c r="C3" s="10" t="s">
        <v>1</v>
      </c>
      <c r="D3" s="12"/>
      <c r="E3" s="12"/>
    </row>
    <row r="4" spans="2:5" ht="27" customHeight="1" x14ac:dyDescent="0.2">
      <c r="B4" s="9"/>
      <c r="C4" s="13"/>
      <c r="D4" s="9"/>
      <c r="E4" s="9"/>
    </row>
    <row r="5" spans="2:5" ht="28.5" customHeight="1" x14ac:dyDescent="0.2">
      <c r="B5" s="14" t="s">
        <v>167</v>
      </c>
      <c r="C5" s="14"/>
      <c r="D5" s="12"/>
      <c r="E5" s="12"/>
    </row>
    <row r="6" spans="2:5" ht="17.25" customHeight="1" x14ac:dyDescent="0.2">
      <c r="B6" s="15"/>
      <c r="C6" s="15"/>
      <c r="D6" s="16"/>
      <c r="E6" s="9" t="s">
        <v>2</v>
      </c>
    </row>
    <row r="7" spans="2:5" s="2" customFormat="1" ht="63.75" x14ac:dyDescent="0.2">
      <c r="B7" s="17" t="s">
        <v>3</v>
      </c>
      <c r="C7" s="17" t="s">
        <v>4</v>
      </c>
      <c r="D7" s="18">
        <v>2016</v>
      </c>
      <c r="E7" s="18">
        <v>2017</v>
      </c>
    </row>
    <row r="8" spans="2:5" s="2" customFormat="1" x14ac:dyDescent="0.2">
      <c r="B8" s="18">
        <v>1</v>
      </c>
      <c r="C8" s="18">
        <v>2</v>
      </c>
      <c r="D8" s="18">
        <v>3</v>
      </c>
      <c r="E8" s="18">
        <v>4</v>
      </c>
    </row>
    <row r="9" spans="2:5" s="2" customFormat="1" x14ac:dyDescent="0.2">
      <c r="B9" s="19"/>
      <c r="C9" s="20" t="s">
        <v>5</v>
      </c>
      <c r="D9" s="21">
        <f>SUM(D10+D74)</f>
        <v>1862657.1</v>
      </c>
      <c r="E9" s="21">
        <f>SUM(E10+E74)</f>
        <v>1916226.7000000002</v>
      </c>
    </row>
    <row r="10" spans="2:5" s="2" customFormat="1" x14ac:dyDescent="0.2">
      <c r="B10" s="19" t="s">
        <v>6</v>
      </c>
      <c r="C10" s="20" t="s">
        <v>7</v>
      </c>
      <c r="D10" s="21">
        <f>SUM(D37+D73)</f>
        <v>1071178</v>
      </c>
      <c r="E10" s="21">
        <f>SUM(E37+E73)</f>
        <v>1121556</v>
      </c>
    </row>
    <row r="11" spans="2:5" s="2" customFormat="1" x14ac:dyDescent="0.2">
      <c r="B11" s="19" t="s">
        <v>8</v>
      </c>
      <c r="C11" s="20" t="s">
        <v>9</v>
      </c>
      <c r="D11" s="21">
        <f t="shared" ref="D11:E11" si="0">SUM(D12)</f>
        <v>445377</v>
      </c>
      <c r="E11" s="21">
        <f t="shared" si="0"/>
        <v>489588</v>
      </c>
    </row>
    <row r="12" spans="2:5" s="2" customFormat="1" x14ac:dyDescent="0.2">
      <c r="B12" s="22" t="s">
        <v>10</v>
      </c>
      <c r="C12" s="23" t="s">
        <v>11</v>
      </c>
      <c r="D12" s="21">
        <f>SUM(D13+D14+D15)</f>
        <v>445377</v>
      </c>
      <c r="E12" s="21">
        <f>SUM(E13+E14+E15)</f>
        <v>489588</v>
      </c>
    </row>
    <row r="13" spans="2:5" ht="77.25" customHeight="1" x14ac:dyDescent="0.2">
      <c r="B13" s="24" t="s">
        <v>12</v>
      </c>
      <c r="C13" s="25" t="s">
        <v>13</v>
      </c>
      <c r="D13" s="26">
        <v>442000</v>
      </c>
      <c r="E13" s="26">
        <v>486000</v>
      </c>
    </row>
    <row r="14" spans="2:5" ht="122.25" customHeight="1" x14ac:dyDescent="0.2">
      <c r="B14" s="24" t="s">
        <v>14</v>
      </c>
      <c r="C14" s="25" t="s">
        <v>15</v>
      </c>
      <c r="D14" s="26">
        <v>884</v>
      </c>
      <c r="E14" s="26">
        <v>948</v>
      </c>
    </row>
    <row r="15" spans="2:5" ht="51" x14ac:dyDescent="0.2">
      <c r="B15" s="24" t="s">
        <v>16</v>
      </c>
      <c r="C15" s="27" t="s">
        <v>17</v>
      </c>
      <c r="D15" s="26">
        <v>2493</v>
      </c>
      <c r="E15" s="26">
        <v>2640</v>
      </c>
    </row>
    <row r="16" spans="2:5" s="2" customFormat="1" ht="38.25" x14ac:dyDescent="0.2">
      <c r="B16" s="22" t="s">
        <v>18</v>
      </c>
      <c r="C16" s="23" t="s">
        <v>19</v>
      </c>
      <c r="D16" s="28">
        <f t="shared" ref="D16" si="1">D17+D18+D19+D20</f>
        <v>4380</v>
      </c>
      <c r="E16" s="28">
        <f t="shared" ref="E16" si="2">E17+E18+E19+E20</f>
        <v>3865</v>
      </c>
    </row>
    <row r="17" spans="2:5" ht="76.5" x14ac:dyDescent="0.2">
      <c r="B17" s="29" t="s">
        <v>20</v>
      </c>
      <c r="C17" s="27" t="s">
        <v>163</v>
      </c>
      <c r="D17" s="28">
        <v>1577</v>
      </c>
      <c r="E17" s="28">
        <v>1307</v>
      </c>
    </row>
    <row r="18" spans="2:5" ht="96" customHeight="1" x14ac:dyDescent="0.2">
      <c r="B18" s="24" t="s">
        <v>21</v>
      </c>
      <c r="C18" s="27" t="s">
        <v>164</v>
      </c>
      <c r="D18" s="28">
        <v>29</v>
      </c>
      <c r="E18" s="28">
        <v>24</v>
      </c>
    </row>
    <row r="19" spans="2:5" s="2" customFormat="1" ht="76.5" x14ac:dyDescent="0.2">
      <c r="B19" s="24" t="s">
        <v>22</v>
      </c>
      <c r="C19" s="27" t="s">
        <v>165</v>
      </c>
      <c r="D19" s="28">
        <v>2761</v>
      </c>
      <c r="E19" s="28">
        <v>2524</v>
      </c>
    </row>
    <row r="20" spans="2:5" s="2" customFormat="1" ht="76.5" x14ac:dyDescent="0.2">
      <c r="B20" s="24" t="s">
        <v>23</v>
      </c>
      <c r="C20" s="27" t="s">
        <v>166</v>
      </c>
      <c r="D20" s="28">
        <v>13</v>
      </c>
      <c r="E20" s="28">
        <v>10</v>
      </c>
    </row>
    <row r="21" spans="2:5" s="2" customFormat="1" x14ac:dyDescent="0.2">
      <c r="B21" s="22" t="s">
        <v>24</v>
      </c>
      <c r="C21" s="23" t="s">
        <v>25</v>
      </c>
      <c r="D21" s="21">
        <f>D22+D23+D26+D25+D24</f>
        <v>101939</v>
      </c>
      <c r="E21" s="21">
        <f>E22+E23+E26+E25+E24</f>
        <v>103511</v>
      </c>
    </row>
    <row r="22" spans="2:5" s="2" customFormat="1" ht="38.25" x14ac:dyDescent="0.2">
      <c r="B22" s="24" t="s">
        <v>26</v>
      </c>
      <c r="C22" s="27" t="s">
        <v>27</v>
      </c>
      <c r="D22" s="26">
        <v>6679</v>
      </c>
      <c r="E22" s="26">
        <v>7013</v>
      </c>
    </row>
    <row r="23" spans="2:5" s="2" customFormat="1" ht="81" customHeight="1" x14ac:dyDescent="0.2">
      <c r="B23" s="24" t="s">
        <v>28</v>
      </c>
      <c r="C23" s="27" t="s">
        <v>178</v>
      </c>
      <c r="D23" s="26">
        <v>2100</v>
      </c>
      <c r="E23" s="26">
        <v>2200</v>
      </c>
    </row>
    <row r="24" spans="2:5" ht="38.25" x14ac:dyDescent="0.2">
      <c r="B24" s="30" t="s">
        <v>29</v>
      </c>
      <c r="C24" s="31" t="s">
        <v>177</v>
      </c>
      <c r="D24" s="26">
        <v>760</v>
      </c>
      <c r="E24" s="26">
        <v>798</v>
      </c>
    </row>
    <row r="25" spans="2:5" ht="25.5" x14ac:dyDescent="0.2">
      <c r="B25" s="24" t="s">
        <v>30</v>
      </c>
      <c r="C25" s="27" t="s">
        <v>31</v>
      </c>
      <c r="D25" s="26">
        <v>86000</v>
      </c>
      <c r="E25" s="26">
        <v>87000</v>
      </c>
    </row>
    <row r="26" spans="2:5" ht="38.25" x14ac:dyDescent="0.2">
      <c r="B26" s="24" t="s">
        <v>32</v>
      </c>
      <c r="C26" s="27" t="s">
        <v>33</v>
      </c>
      <c r="D26" s="26">
        <v>6400</v>
      </c>
      <c r="E26" s="26">
        <v>6500</v>
      </c>
    </row>
    <row r="27" spans="2:5" s="2" customFormat="1" x14ac:dyDescent="0.2">
      <c r="B27" s="22" t="s">
        <v>34</v>
      </c>
      <c r="C27" s="23" t="s">
        <v>35</v>
      </c>
      <c r="D27" s="21">
        <f>SUM(D28+D30+D29)</f>
        <v>175330</v>
      </c>
      <c r="E27" s="21">
        <f>SUM(E28+E30+E29)</f>
        <v>176020</v>
      </c>
    </row>
    <row r="28" spans="2:5" ht="51" x14ac:dyDescent="0.2">
      <c r="B28" s="24" t="s">
        <v>36</v>
      </c>
      <c r="C28" s="27" t="s">
        <v>37</v>
      </c>
      <c r="D28" s="26">
        <v>9840</v>
      </c>
      <c r="E28" s="26">
        <v>10330</v>
      </c>
    </row>
    <row r="29" spans="2:5" ht="38.25" x14ac:dyDescent="0.2">
      <c r="B29" s="24" t="s">
        <v>171</v>
      </c>
      <c r="C29" s="27" t="s">
        <v>170</v>
      </c>
      <c r="D29" s="26">
        <v>159690</v>
      </c>
      <c r="E29" s="26">
        <v>159690</v>
      </c>
    </row>
    <row r="30" spans="2:5" ht="38.25" x14ac:dyDescent="0.2">
      <c r="B30" s="24" t="s">
        <v>173</v>
      </c>
      <c r="C30" s="27" t="s">
        <v>172</v>
      </c>
      <c r="D30" s="26">
        <v>5800</v>
      </c>
      <c r="E30" s="26">
        <v>6000</v>
      </c>
    </row>
    <row r="31" spans="2:5" s="2" customFormat="1" ht="25.5" x14ac:dyDescent="0.2">
      <c r="B31" s="22" t="s">
        <v>38</v>
      </c>
      <c r="C31" s="23" t="s">
        <v>39</v>
      </c>
      <c r="D31" s="21">
        <f t="shared" ref="D31:E31" si="3">SUM(D32)</f>
        <v>810</v>
      </c>
      <c r="E31" s="21">
        <f t="shared" si="3"/>
        <v>850</v>
      </c>
    </row>
    <row r="32" spans="2:5" ht="25.5" x14ac:dyDescent="0.2">
      <c r="B32" s="24" t="s">
        <v>40</v>
      </c>
      <c r="C32" s="27" t="s">
        <v>41</v>
      </c>
      <c r="D32" s="26">
        <v>810</v>
      </c>
      <c r="E32" s="26">
        <v>850</v>
      </c>
    </row>
    <row r="33" spans="2:5" s="2" customFormat="1" x14ac:dyDescent="0.2">
      <c r="B33" s="22" t="s">
        <v>42</v>
      </c>
      <c r="C33" s="23" t="s">
        <v>43</v>
      </c>
      <c r="D33" s="21">
        <f t="shared" ref="D33" si="4">SUM(D34+D35+D36)</f>
        <v>14085</v>
      </c>
      <c r="E33" s="21">
        <f t="shared" ref="E33" si="5">SUM(E34+E35+E36)</f>
        <v>14585</v>
      </c>
    </row>
    <row r="34" spans="2:5" ht="52.5" customHeight="1" x14ac:dyDescent="0.2">
      <c r="B34" s="24" t="s">
        <v>44</v>
      </c>
      <c r="C34" s="27" t="s">
        <v>45</v>
      </c>
      <c r="D34" s="26">
        <v>14000</v>
      </c>
      <c r="E34" s="26">
        <v>14500</v>
      </c>
    </row>
    <row r="35" spans="2:5" ht="25.5" x14ac:dyDescent="0.2">
      <c r="B35" s="24" t="s">
        <v>46</v>
      </c>
      <c r="C35" s="27" t="s">
        <v>47</v>
      </c>
      <c r="D35" s="26">
        <v>60</v>
      </c>
      <c r="E35" s="26">
        <v>60</v>
      </c>
    </row>
    <row r="36" spans="2:5" ht="91.5" customHeight="1" x14ac:dyDescent="0.2">
      <c r="B36" s="24" t="s">
        <v>48</v>
      </c>
      <c r="C36" s="25" t="s">
        <v>49</v>
      </c>
      <c r="D36" s="26">
        <v>25</v>
      </c>
      <c r="E36" s="26">
        <v>25</v>
      </c>
    </row>
    <row r="37" spans="2:5" s="2" customFormat="1" ht="13.5" x14ac:dyDescent="0.2">
      <c r="B37" s="32"/>
      <c r="C37" s="23" t="s">
        <v>50</v>
      </c>
      <c r="D37" s="33">
        <f>SUM(D11+D16+D21+D27+D33+D31)</f>
        <v>741921</v>
      </c>
      <c r="E37" s="33">
        <f>SUM(E11+E16+E21+E27+E33+E31)</f>
        <v>788419</v>
      </c>
    </row>
    <row r="38" spans="2:5" s="2" customFormat="1" ht="38.25" x14ac:dyDescent="0.2">
      <c r="B38" s="22" t="s">
        <v>176</v>
      </c>
      <c r="C38" s="23" t="s">
        <v>51</v>
      </c>
      <c r="D38" s="21">
        <f t="shared" ref="D38" si="6">SUM(D39:D46)</f>
        <v>253710</v>
      </c>
      <c r="E38" s="21">
        <f t="shared" ref="E38" si="7">SUM(E39:E46)</f>
        <v>259372</v>
      </c>
    </row>
    <row r="39" spans="2:5" ht="51" x14ac:dyDescent="0.2">
      <c r="B39" s="24" t="s">
        <v>52</v>
      </c>
      <c r="C39" s="27" t="s">
        <v>53</v>
      </c>
      <c r="D39" s="26">
        <v>3200</v>
      </c>
      <c r="E39" s="26">
        <v>3300</v>
      </c>
    </row>
    <row r="40" spans="2:5" ht="89.25" x14ac:dyDescent="0.2">
      <c r="B40" s="24" t="s">
        <v>54</v>
      </c>
      <c r="C40" s="25" t="s">
        <v>55</v>
      </c>
      <c r="D40" s="26">
        <f t="shared" ref="D40:E40" si="8">158415+17924</f>
        <v>176339</v>
      </c>
      <c r="E40" s="26">
        <f t="shared" si="8"/>
        <v>176339</v>
      </c>
    </row>
    <row r="41" spans="2:5" ht="89.25" x14ac:dyDescent="0.2">
      <c r="B41" s="24" t="s">
        <v>56</v>
      </c>
      <c r="C41" s="27" t="s">
        <v>57</v>
      </c>
      <c r="D41" s="26">
        <v>2248</v>
      </c>
      <c r="E41" s="26">
        <v>2473</v>
      </c>
    </row>
    <row r="42" spans="2:5" ht="76.5" x14ac:dyDescent="0.2">
      <c r="B42" s="24" t="s">
        <v>58</v>
      </c>
      <c r="C42" s="27" t="s">
        <v>59</v>
      </c>
      <c r="D42" s="26">
        <v>605</v>
      </c>
      <c r="E42" s="26">
        <v>665</v>
      </c>
    </row>
    <row r="43" spans="2:5" ht="38.25" x14ac:dyDescent="0.2">
      <c r="B43" s="24" t="s">
        <v>60</v>
      </c>
      <c r="C43" s="27" t="s">
        <v>61</v>
      </c>
      <c r="D43" s="26">
        <v>60500</v>
      </c>
      <c r="E43" s="26">
        <v>66550</v>
      </c>
    </row>
    <row r="44" spans="2:5" ht="63.75" x14ac:dyDescent="0.2">
      <c r="B44" s="24" t="s">
        <v>62</v>
      </c>
      <c r="C44" s="27" t="s">
        <v>63</v>
      </c>
      <c r="D44" s="34">
        <v>3444</v>
      </c>
      <c r="E44" s="34">
        <v>3444</v>
      </c>
    </row>
    <row r="45" spans="2:5" ht="38.25" x14ac:dyDescent="0.2">
      <c r="B45" s="24" t="s">
        <v>64</v>
      </c>
      <c r="C45" s="27" t="s">
        <v>65</v>
      </c>
      <c r="D45" s="34">
        <v>400</v>
      </c>
      <c r="E45" s="34">
        <v>400</v>
      </c>
    </row>
    <row r="46" spans="2:5" ht="76.5" x14ac:dyDescent="0.2">
      <c r="B46" s="35" t="s">
        <v>66</v>
      </c>
      <c r="C46" s="31" t="s">
        <v>67</v>
      </c>
      <c r="D46" s="26">
        <v>6974</v>
      </c>
      <c r="E46" s="26">
        <v>6201</v>
      </c>
    </row>
    <row r="47" spans="2:5" s="2" customFormat="1" ht="25.5" x14ac:dyDescent="0.2">
      <c r="B47" s="22" t="s">
        <v>174</v>
      </c>
      <c r="C47" s="23" t="s">
        <v>68</v>
      </c>
      <c r="D47" s="36">
        <f t="shared" ref="D47" si="9">D48+D49+D50+D51+D52+D53</f>
        <v>8759</v>
      </c>
      <c r="E47" s="36">
        <f t="shared" ref="E47" si="10">E48+E49+E50+E51+E52+E53</f>
        <v>8762</v>
      </c>
    </row>
    <row r="48" spans="2:5" ht="33" customHeight="1" x14ac:dyDescent="0.2">
      <c r="B48" s="24" t="s">
        <v>69</v>
      </c>
      <c r="C48" s="27" t="s">
        <v>70</v>
      </c>
      <c r="D48" s="34">
        <v>2935</v>
      </c>
      <c r="E48" s="34">
        <v>2938</v>
      </c>
    </row>
    <row r="49" spans="2:5" ht="29.25" customHeight="1" x14ac:dyDescent="0.2">
      <c r="B49" s="24" t="s">
        <v>71</v>
      </c>
      <c r="C49" s="27" t="s">
        <v>72</v>
      </c>
      <c r="D49" s="34">
        <v>126</v>
      </c>
      <c r="E49" s="34">
        <v>126</v>
      </c>
    </row>
    <row r="50" spans="2:5" ht="25.5" x14ac:dyDescent="0.2">
      <c r="B50" s="24" t="s">
        <v>73</v>
      </c>
      <c r="C50" s="27" t="s">
        <v>74</v>
      </c>
      <c r="D50" s="34">
        <v>24</v>
      </c>
      <c r="E50" s="34">
        <v>24</v>
      </c>
    </row>
    <row r="51" spans="2:5" ht="25.5" x14ac:dyDescent="0.2">
      <c r="B51" s="24" t="s">
        <v>75</v>
      </c>
      <c r="C51" s="27" t="s">
        <v>76</v>
      </c>
      <c r="D51" s="34">
        <v>4889</v>
      </c>
      <c r="E51" s="34">
        <v>4889</v>
      </c>
    </row>
    <row r="52" spans="2:5" ht="25.5" x14ac:dyDescent="0.2">
      <c r="B52" s="37" t="s">
        <v>77</v>
      </c>
      <c r="C52" s="27" t="s">
        <v>78</v>
      </c>
      <c r="D52" s="34">
        <v>5</v>
      </c>
      <c r="E52" s="34">
        <v>5</v>
      </c>
    </row>
    <row r="53" spans="2:5" ht="51" x14ac:dyDescent="0.2">
      <c r="B53" s="37" t="s">
        <v>79</v>
      </c>
      <c r="C53" s="27" t="s">
        <v>80</v>
      </c>
      <c r="D53" s="34">
        <v>780</v>
      </c>
      <c r="E53" s="34">
        <v>780</v>
      </c>
    </row>
    <row r="54" spans="2:5" s="2" customFormat="1" ht="25.5" x14ac:dyDescent="0.2">
      <c r="B54" s="22" t="s">
        <v>81</v>
      </c>
      <c r="C54" s="23" t="s">
        <v>82</v>
      </c>
      <c r="D54" s="36">
        <f>D55</f>
        <v>4100</v>
      </c>
      <c r="E54" s="36">
        <f>E55</f>
        <v>4100</v>
      </c>
    </row>
    <row r="55" spans="2:5" ht="38.25" x14ac:dyDescent="0.2">
      <c r="B55" s="24" t="s">
        <v>83</v>
      </c>
      <c r="C55" s="27" t="s">
        <v>84</v>
      </c>
      <c r="D55" s="34">
        <v>4100</v>
      </c>
      <c r="E55" s="34">
        <v>4100</v>
      </c>
    </row>
    <row r="56" spans="2:5" s="2" customFormat="1" ht="25.5" x14ac:dyDescent="0.2">
      <c r="B56" s="22" t="s">
        <v>85</v>
      </c>
      <c r="C56" s="23" t="s">
        <v>86</v>
      </c>
      <c r="D56" s="36">
        <f t="shared" ref="D56" si="11">SUM(D58+D57)</f>
        <v>54083</v>
      </c>
      <c r="E56" s="36">
        <f t="shared" ref="E56" si="12">SUM(E58+E57)</f>
        <v>52221</v>
      </c>
    </row>
    <row r="57" spans="2:5" s="4" customFormat="1" ht="102" x14ac:dyDescent="0.2">
      <c r="B57" s="38" t="s">
        <v>87</v>
      </c>
      <c r="C57" s="39" t="s">
        <v>88</v>
      </c>
      <c r="D57" s="40">
        <v>50384</v>
      </c>
      <c r="E57" s="40">
        <v>48153</v>
      </c>
    </row>
    <row r="58" spans="2:5" ht="51" x14ac:dyDescent="0.2">
      <c r="B58" s="24" t="s">
        <v>89</v>
      </c>
      <c r="C58" s="27" t="s">
        <v>90</v>
      </c>
      <c r="D58" s="40">
        <v>3699</v>
      </c>
      <c r="E58" s="40">
        <v>4068</v>
      </c>
    </row>
    <row r="59" spans="2:5" s="2" customFormat="1" x14ac:dyDescent="0.2">
      <c r="B59" s="22" t="s">
        <v>91</v>
      </c>
      <c r="C59" s="23" t="s">
        <v>92</v>
      </c>
      <c r="D59" s="36">
        <f>SUM(D60:D72)</f>
        <v>8605</v>
      </c>
      <c r="E59" s="36">
        <f>SUM(E60:E72)</f>
        <v>8682</v>
      </c>
    </row>
    <row r="60" spans="2:5" ht="76.5" x14ac:dyDescent="0.2">
      <c r="B60" s="24" t="s">
        <v>93</v>
      </c>
      <c r="C60" s="25" t="s">
        <v>94</v>
      </c>
      <c r="D60" s="34">
        <v>64</v>
      </c>
      <c r="E60" s="34">
        <v>64</v>
      </c>
    </row>
    <row r="61" spans="2:5" ht="63.75" x14ac:dyDescent="0.2">
      <c r="B61" s="24" t="s">
        <v>95</v>
      </c>
      <c r="C61" s="27" t="s">
        <v>96</v>
      </c>
      <c r="D61" s="34">
        <v>6</v>
      </c>
      <c r="E61" s="34">
        <v>6</v>
      </c>
    </row>
    <row r="62" spans="2:5" ht="63.75" x14ac:dyDescent="0.2">
      <c r="B62" s="24" t="s">
        <v>97</v>
      </c>
      <c r="C62" s="27" t="s">
        <v>98</v>
      </c>
      <c r="D62" s="34">
        <v>44</v>
      </c>
      <c r="E62" s="34">
        <v>44</v>
      </c>
    </row>
    <row r="63" spans="2:5" ht="63.75" x14ac:dyDescent="0.2">
      <c r="B63" s="24" t="s">
        <v>99</v>
      </c>
      <c r="C63" s="27" t="s">
        <v>100</v>
      </c>
      <c r="D63" s="34">
        <v>725</v>
      </c>
      <c r="E63" s="34">
        <v>725</v>
      </c>
    </row>
    <row r="64" spans="2:5" ht="25.5" x14ac:dyDescent="0.2">
      <c r="B64" s="24" t="s">
        <v>101</v>
      </c>
      <c r="C64" s="25" t="s">
        <v>102</v>
      </c>
      <c r="D64" s="34">
        <v>30</v>
      </c>
      <c r="E64" s="34">
        <v>35</v>
      </c>
    </row>
    <row r="65" spans="2:5" ht="38.25" x14ac:dyDescent="0.2">
      <c r="B65" s="24" t="s">
        <v>103</v>
      </c>
      <c r="C65" s="27" t="s">
        <v>104</v>
      </c>
      <c r="D65" s="34">
        <v>648</v>
      </c>
      <c r="E65" s="34">
        <v>704</v>
      </c>
    </row>
    <row r="66" spans="2:5" ht="25.5" x14ac:dyDescent="0.2">
      <c r="B66" s="24" t="s">
        <v>105</v>
      </c>
      <c r="C66" s="27" t="s">
        <v>106</v>
      </c>
      <c r="D66" s="34">
        <v>100</v>
      </c>
      <c r="E66" s="34">
        <v>100</v>
      </c>
    </row>
    <row r="67" spans="2:5" ht="63.75" x14ac:dyDescent="0.2">
      <c r="B67" s="24" t="s">
        <v>107</v>
      </c>
      <c r="C67" s="27" t="s">
        <v>108</v>
      </c>
      <c r="D67" s="34">
        <v>843</v>
      </c>
      <c r="E67" s="34">
        <v>843</v>
      </c>
    </row>
    <row r="68" spans="2:5" ht="63.75" x14ac:dyDescent="0.2">
      <c r="B68" s="24" t="s">
        <v>109</v>
      </c>
      <c r="C68" s="27" t="s">
        <v>110</v>
      </c>
      <c r="D68" s="34">
        <v>15</v>
      </c>
      <c r="E68" s="34">
        <v>15</v>
      </c>
    </row>
    <row r="69" spans="2:5" ht="25.5" x14ac:dyDescent="0.2">
      <c r="B69" s="24" t="s">
        <v>168</v>
      </c>
      <c r="C69" s="27" t="s">
        <v>169</v>
      </c>
      <c r="D69" s="34">
        <v>0</v>
      </c>
      <c r="E69" s="34">
        <v>5</v>
      </c>
    </row>
    <row r="70" spans="2:5" ht="76.5" x14ac:dyDescent="0.2">
      <c r="B70" s="24" t="s">
        <v>111</v>
      </c>
      <c r="C70" s="27" t="s">
        <v>112</v>
      </c>
      <c r="D70" s="34">
        <v>480</v>
      </c>
      <c r="E70" s="34">
        <v>480</v>
      </c>
    </row>
    <row r="71" spans="2:5" ht="53.25" customHeight="1" x14ac:dyDescent="0.2">
      <c r="B71" s="41" t="s">
        <v>113</v>
      </c>
      <c r="C71" s="27" t="s">
        <v>114</v>
      </c>
      <c r="D71" s="34">
        <v>40</v>
      </c>
      <c r="E71" s="34">
        <v>40</v>
      </c>
    </row>
    <row r="72" spans="2:5" ht="42" customHeight="1" x14ac:dyDescent="0.2">
      <c r="B72" s="24" t="s">
        <v>115</v>
      </c>
      <c r="C72" s="27" t="s">
        <v>116</v>
      </c>
      <c r="D72" s="34">
        <v>5610</v>
      </c>
      <c r="E72" s="34">
        <v>5621</v>
      </c>
    </row>
    <row r="73" spans="2:5" ht="13.5" x14ac:dyDescent="0.2">
      <c r="B73" s="24"/>
      <c r="C73" s="23" t="s">
        <v>117</v>
      </c>
      <c r="D73" s="33">
        <f>SUM(D38+D47+D54+D59+D56)</f>
        <v>329257</v>
      </c>
      <c r="E73" s="33">
        <f>SUM(E38+E47+E54+E59+E56)</f>
        <v>333137</v>
      </c>
    </row>
    <row r="74" spans="2:5" s="2" customFormat="1" x14ac:dyDescent="0.2">
      <c r="B74" s="22" t="s">
        <v>175</v>
      </c>
      <c r="C74" s="23" t="s">
        <v>118</v>
      </c>
      <c r="D74" s="21">
        <f>SUM(D75:D97)</f>
        <v>791479.10000000021</v>
      </c>
      <c r="E74" s="21">
        <f>SUM(E75:E97)</f>
        <v>794670.70000000007</v>
      </c>
    </row>
    <row r="75" spans="2:5" s="4" customFormat="1" ht="38.25" x14ac:dyDescent="0.2">
      <c r="B75" s="42" t="s">
        <v>119</v>
      </c>
      <c r="C75" s="39" t="s">
        <v>120</v>
      </c>
      <c r="D75" s="43">
        <v>27077.599999999999</v>
      </c>
      <c r="E75" s="43">
        <v>31529.1</v>
      </c>
    </row>
    <row r="76" spans="2:5" s="4" customFormat="1" ht="51" x14ac:dyDescent="0.2">
      <c r="B76" s="42" t="s">
        <v>123</v>
      </c>
      <c r="C76" s="39" t="s">
        <v>124</v>
      </c>
      <c r="D76" s="43">
        <f>3000+2700</f>
        <v>5700</v>
      </c>
      <c r="E76" s="43">
        <f>3000+2700</f>
        <v>5700</v>
      </c>
    </row>
    <row r="77" spans="2:5" s="4" customFormat="1" ht="89.25" x14ac:dyDescent="0.2">
      <c r="B77" s="42" t="s">
        <v>180</v>
      </c>
      <c r="C77" s="44" t="s">
        <v>181</v>
      </c>
      <c r="D77" s="43">
        <f>84945-33772</f>
        <v>51173</v>
      </c>
      <c r="E77" s="43">
        <v>51173</v>
      </c>
    </row>
    <row r="78" spans="2:5" s="4" customFormat="1" ht="76.5" x14ac:dyDescent="0.2">
      <c r="B78" s="42" t="s">
        <v>121</v>
      </c>
      <c r="C78" s="39" t="s">
        <v>122</v>
      </c>
      <c r="D78" s="43">
        <v>2309.1</v>
      </c>
      <c r="E78" s="43">
        <v>1432.5</v>
      </c>
    </row>
    <row r="79" spans="2:5" ht="51" x14ac:dyDescent="0.2">
      <c r="B79" s="42" t="s">
        <v>125</v>
      </c>
      <c r="C79" s="39" t="s">
        <v>126</v>
      </c>
      <c r="D79" s="43">
        <v>971.5</v>
      </c>
      <c r="E79" s="43">
        <v>960.8</v>
      </c>
    </row>
    <row r="80" spans="2:5" ht="89.25" x14ac:dyDescent="0.2">
      <c r="B80" s="42" t="s">
        <v>127</v>
      </c>
      <c r="C80" s="39" t="s">
        <v>128</v>
      </c>
      <c r="D80" s="43">
        <v>2018</v>
      </c>
      <c r="E80" s="43">
        <v>2018</v>
      </c>
    </row>
    <row r="81" spans="2:5" ht="51" x14ac:dyDescent="0.2">
      <c r="B81" s="42" t="s">
        <v>129</v>
      </c>
      <c r="C81" s="39" t="s">
        <v>130</v>
      </c>
      <c r="D81" s="43">
        <v>2175.8000000000002</v>
      </c>
      <c r="E81" s="43">
        <v>2175.8000000000002</v>
      </c>
    </row>
    <row r="82" spans="2:5" ht="38.25" x14ac:dyDescent="0.2">
      <c r="B82" s="42" t="s">
        <v>131</v>
      </c>
      <c r="C82" s="39" t="s">
        <v>132</v>
      </c>
      <c r="D82" s="43">
        <v>458.8</v>
      </c>
      <c r="E82" s="43">
        <v>458.8</v>
      </c>
    </row>
    <row r="83" spans="2:5" ht="38.25" x14ac:dyDescent="0.2">
      <c r="B83" s="42" t="s">
        <v>133</v>
      </c>
      <c r="C83" s="39" t="s">
        <v>134</v>
      </c>
      <c r="D83" s="43">
        <v>5722.3</v>
      </c>
      <c r="E83" s="43">
        <v>5722.3</v>
      </c>
    </row>
    <row r="84" spans="2:5" ht="231.75" customHeight="1" x14ac:dyDescent="0.2">
      <c r="B84" s="42" t="s">
        <v>135</v>
      </c>
      <c r="C84" s="39" t="s">
        <v>136</v>
      </c>
      <c r="D84" s="43">
        <v>241688.3</v>
      </c>
      <c r="E84" s="43">
        <v>241688.3</v>
      </c>
    </row>
    <row r="85" spans="2:5" ht="285.75" customHeight="1" x14ac:dyDescent="0.2">
      <c r="B85" s="37" t="s">
        <v>137</v>
      </c>
      <c r="C85" s="27" t="s">
        <v>138</v>
      </c>
      <c r="D85" s="43">
        <v>3157.7</v>
      </c>
      <c r="E85" s="43">
        <v>3157.7</v>
      </c>
    </row>
    <row r="86" spans="2:5" ht="191.25" x14ac:dyDescent="0.2">
      <c r="B86" s="45" t="s">
        <v>139</v>
      </c>
      <c r="C86" s="27" t="s">
        <v>140</v>
      </c>
      <c r="D86" s="43">
        <v>342823.3</v>
      </c>
      <c r="E86" s="43">
        <v>342823.3</v>
      </c>
    </row>
    <row r="87" spans="2:5" ht="232.5" customHeight="1" x14ac:dyDescent="0.2">
      <c r="B87" s="24" t="s">
        <v>141</v>
      </c>
      <c r="C87" s="27" t="s">
        <v>142</v>
      </c>
      <c r="D87" s="43">
        <v>8057.3</v>
      </c>
      <c r="E87" s="43">
        <v>8057.3</v>
      </c>
    </row>
    <row r="88" spans="2:5" ht="63.75" x14ac:dyDescent="0.2">
      <c r="B88" s="24" t="s">
        <v>143</v>
      </c>
      <c r="C88" s="27" t="s">
        <v>144</v>
      </c>
      <c r="D88" s="43">
        <v>23775.3</v>
      </c>
      <c r="E88" s="43">
        <v>23775.3</v>
      </c>
    </row>
    <row r="89" spans="2:5" ht="76.5" x14ac:dyDescent="0.2">
      <c r="B89" s="24" t="s">
        <v>145</v>
      </c>
      <c r="C89" s="27" t="s">
        <v>146</v>
      </c>
      <c r="D89" s="43">
        <v>2223.4</v>
      </c>
      <c r="E89" s="43">
        <v>2223.4</v>
      </c>
    </row>
    <row r="90" spans="2:5" ht="93" customHeight="1" x14ac:dyDescent="0.2">
      <c r="B90" s="38" t="s">
        <v>147</v>
      </c>
      <c r="C90" s="39" t="s">
        <v>148</v>
      </c>
      <c r="D90" s="43">
        <v>960</v>
      </c>
      <c r="E90" s="43">
        <v>960</v>
      </c>
    </row>
    <row r="91" spans="2:5" ht="63.75" x14ac:dyDescent="0.2">
      <c r="B91" s="38" t="s">
        <v>149</v>
      </c>
      <c r="C91" s="39" t="s">
        <v>150</v>
      </c>
      <c r="D91" s="43">
        <v>414.8</v>
      </c>
      <c r="E91" s="43">
        <v>53.4</v>
      </c>
    </row>
    <row r="92" spans="2:5" ht="76.5" x14ac:dyDescent="0.2">
      <c r="B92" s="38" t="s">
        <v>151</v>
      </c>
      <c r="C92" s="39" t="s">
        <v>152</v>
      </c>
      <c r="D92" s="43">
        <f>954.4+3220.9</f>
        <v>4175.3</v>
      </c>
      <c r="E92" s="43">
        <f>943.2+3220.9</f>
        <v>4164.1000000000004</v>
      </c>
    </row>
    <row r="93" spans="2:5" ht="25.5" x14ac:dyDescent="0.2">
      <c r="B93" s="46" t="s">
        <v>153</v>
      </c>
      <c r="C93" s="27" t="s">
        <v>154</v>
      </c>
      <c r="D93" s="43">
        <v>4121.2</v>
      </c>
      <c r="E93" s="43">
        <v>4121.2</v>
      </c>
    </row>
    <row r="94" spans="2:5" ht="38.25" x14ac:dyDescent="0.2">
      <c r="B94" s="46" t="s">
        <v>155</v>
      </c>
      <c r="C94" s="27" t="s">
        <v>156</v>
      </c>
      <c r="D94" s="43">
        <v>6679.3</v>
      </c>
      <c r="E94" s="43">
        <v>6679.3</v>
      </c>
    </row>
    <row r="95" spans="2:5" ht="25.5" x14ac:dyDescent="0.2">
      <c r="B95" s="46" t="s">
        <v>157</v>
      </c>
      <c r="C95" s="25" t="s">
        <v>158</v>
      </c>
      <c r="D95" s="43">
        <v>20301.599999999999</v>
      </c>
      <c r="E95" s="43">
        <v>20301.599999999999</v>
      </c>
    </row>
    <row r="96" spans="2:5" ht="76.5" x14ac:dyDescent="0.2">
      <c r="B96" s="38" t="s">
        <v>159</v>
      </c>
      <c r="C96" s="39" t="s">
        <v>160</v>
      </c>
      <c r="D96" s="43">
        <v>23340.400000000001</v>
      </c>
      <c r="E96" s="43">
        <v>23340.400000000001</v>
      </c>
    </row>
    <row r="97" spans="2:5" ht="89.25" x14ac:dyDescent="0.2">
      <c r="B97" s="46" t="s">
        <v>161</v>
      </c>
      <c r="C97" s="27" t="s">
        <v>162</v>
      </c>
      <c r="D97" s="43">
        <v>12155.1</v>
      </c>
      <c r="E97" s="43">
        <v>12155.1</v>
      </c>
    </row>
    <row r="98" spans="2:5" hidden="1" x14ac:dyDescent="0.2">
      <c r="B98" s="5"/>
      <c r="C98" s="6"/>
      <c r="D98" s="7"/>
      <c r="E98" s="7"/>
    </row>
    <row r="99" spans="2:5" hidden="1" x14ac:dyDescent="0.2">
      <c r="B99" s="5"/>
      <c r="C99" s="6"/>
      <c r="D99" s="7"/>
      <c r="E99" s="7"/>
    </row>
    <row r="100" spans="2:5" hidden="1" x14ac:dyDescent="0.2">
      <c r="B100" s="5"/>
      <c r="C100" s="6"/>
      <c r="D100" s="7"/>
      <c r="E100" s="7"/>
    </row>
    <row r="101" spans="2:5" hidden="1" x14ac:dyDescent="0.2">
      <c r="B101" s="5"/>
      <c r="C101" s="6"/>
      <c r="D101" s="7"/>
      <c r="E101" s="7"/>
    </row>
    <row r="102" spans="2:5" hidden="1" x14ac:dyDescent="0.2">
      <c r="B102" s="5"/>
      <c r="C102" s="6"/>
      <c r="D102" s="7"/>
      <c r="E102" s="7"/>
    </row>
    <row r="103" spans="2:5" hidden="1" x14ac:dyDescent="0.2">
      <c r="B103" s="3"/>
      <c r="C103" s="6"/>
      <c r="D103" s="7"/>
      <c r="E103" s="7"/>
    </row>
    <row r="104" spans="2:5" hidden="1" x14ac:dyDescent="0.2">
      <c r="B104" s="3"/>
      <c r="C104" s="6"/>
      <c r="D104" s="7"/>
      <c r="E104" s="7"/>
    </row>
    <row r="105" spans="2:5" hidden="1" x14ac:dyDescent="0.2">
      <c r="B105" s="3"/>
      <c r="C105" s="6"/>
      <c r="D105" s="7"/>
      <c r="E105" s="7"/>
    </row>
    <row r="106" spans="2:5" hidden="1" x14ac:dyDescent="0.2">
      <c r="B106" s="3"/>
      <c r="C106" s="8"/>
      <c r="D106" s="7"/>
      <c r="E106" s="7"/>
    </row>
  </sheetData>
  <mergeCells count="5">
    <mergeCell ref="C1:E1"/>
    <mergeCell ref="C2:E2"/>
    <mergeCell ref="C3:E3"/>
    <mergeCell ref="B5:E5"/>
    <mergeCell ref="B6:D6"/>
  </mergeCells>
  <pageMargins left="0.98425196850393704" right="0.39370078740157483" top="0.19685039370078741" bottom="0.59055118110236227" header="0.82677165354330717" footer="0.5118110236220472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</vt:lpstr>
      <vt:lpstr>'2016-2017 '!Заголовки_для_печати</vt:lpstr>
      <vt:lpstr>'2016-2017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Мурсалимова Светлана Рафисовна</cp:lastModifiedBy>
  <cp:lastPrinted>2015-04-15T13:42:23Z</cp:lastPrinted>
  <dcterms:created xsi:type="dcterms:W3CDTF">2014-11-08T07:40:33Z</dcterms:created>
  <dcterms:modified xsi:type="dcterms:W3CDTF">2015-04-15T13:43:37Z</dcterms:modified>
</cp:coreProperties>
</file>