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2\Desktop\"/>
    </mc:Choice>
  </mc:AlternateContent>
  <bookViews>
    <workbookView xWindow="480" yWindow="120" windowWidth="27795" windowHeight="11070"/>
  </bookViews>
  <sheets>
    <sheet name="2016" sheetId="1" r:id="rId1"/>
  </sheets>
  <definedNames>
    <definedName name="_xlnm.Print_Titles" localSheetId="0">'2016'!$7:$8</definedName>
    <definedName name="_xlnm.Print_Area" localSheetId="0">'2016'!$B$1:$D$95</definedName>
  </definedNames>
  <calcPr calcId="152511"/>
</workbook>
</file>

<file path=xl/calcChain.xml><?xml version="1.0" encoding="utf-8"?>
<calcChain xmlns="http://schemas.openxmlformats.org/spreadsheetml/2006/main">
  <c r="D91" i="1" l="1"/>
  <c r="D84" i="1" l="1"/>
  <c r="D82" i="1"/>
  <c r="D76" i="1"/>
  <c r="D56" i="1"/>
  <c r="D53" i="1"/>
  <c r="D51" i="1"/>
  <c r="D46" i="1"/>
  <c r="D37" i="1"/>
  <c r="D32" i="1"/>
  <c r="D28" i="1"/>
  <c r="D21" i="1"/>
  <c r="D17" i="1"/>
  <c r="D12" i="1"/>
  <c r="D11" i="1"/>
  <c r="D69" i="1" l="1"/>
  <c r="D36" i="1"/>
  <c r="D68" i="1"/>
  <c r="D10" i="1" l="1"/>
  <c r="D9" i="1" s="1"/>
</calcChain>
</file>

<file path=xl/sharedStrings.xml><?xml version="1.0" encoding="utf-8"?>
<sst xmlns="http://schemas.openxmlformats.org/spreadsheetml/2006/main" count="179" uniqueCount="179">
  <si>
    <t>Приложение № 5</t>
  </si>
  <si>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</si>
  <si>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</si>
  <si>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2016 год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</si>
  <si>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</si>
  <si>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</si>
  <si>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</si>
  <si>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</si>
  <si>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</si>
  <si>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</si>
  <si>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</si>
  <si>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</si>
  <si>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</si>
  <si>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</si>
  <si>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</si>
  <si>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</si>
  <si>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</si>
  <si>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</si>
  <si>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</si>
  <si>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</si>
  <si>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</si>
  <si>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</si>
  <si>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</si>
  <si>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</si>
  <si>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</si>
  <si>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</si>
  <si>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</si>
  <si>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</si>
  <si>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103 02250 01 0000 110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</si>
  <si>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</si>
  <si>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</si>
  <si>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</si>
  <si>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</si>
  <si>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</si>
  <si>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</si>
  <si>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</si>
  <si>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</si>
  <si>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</si>
  <si>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</si>
  <si>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</si>
  <si>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</si>
  <si>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</si>
  <si>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</si>
  <si>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</si>
  <si>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</si>
  <si>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</si>
  <si>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</si>
  <si>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</si>
  <si>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</si>
  <si>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</si>
  <si>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</si>
  <si>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</si>
  <si>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</si>
  <si>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</si>
  <si>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</si>
  <si>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</si>
  <si>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</si>
  <si>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</si>
  <si>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</si>
  <si>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</si>
  <si>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</si>
  <si>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</si>
  <si>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</si>
  <si>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</si>
  <si>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</si>
  <si>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</si>
  <si>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</si>
  <si>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</si>
  <si>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</si>
  <si>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</si>
  <si>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</si>
  <si>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</si>
  <si>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</si>
  <si>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</si>
  <si>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</si>
  <si>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</si>
  <si>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</si>
  <si>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</si>
  <si>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</si>
  <si>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</si>
  <si>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</si>
  <si>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</si>
  <si>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</si>
  <si>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</si>
  <si>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</si>
  <si>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</si>
  <si>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</si>
  <si>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</si>
  <si>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</si>
  <si>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</si>
  <si>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</si>
  <si>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</si>
  <si>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</si>
  <si>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</si>
  <si>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</si>
  <si>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</si>
  <si>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</si>
  <si>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</si>
  <si>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</si>
  <si>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</si>
  <si>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</si>
  <si>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</si>
  <si>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</si>
  <si>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</si>
  <si>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</si>
  <si>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</si>
  <si>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</si>
  <si>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</si>
  <si>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</si>
  <si>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</si>
  <si>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</si>
  <si>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</si>
  <si>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</si>
  <si>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</si>
  <si>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</si>
  <si>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</si>
  <si>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</si>
  <si>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</si>
  <si>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</si>
  <si>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</si>
  <si>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</si>
  <si>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</si>
  <si>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</si>
  <si>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</si>
  <si>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</si>
  <si>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</si>
  <si>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</si>
  <si>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</si>
  <si>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</si>
  <si>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202 02041 04 0000 151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</si>
  <si>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</si>
  <si>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</si>
  <si>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</si>
  <si>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</si>
  <si>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</si>
  <si>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</si>
  <si>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</si>
  <si>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</si>
  <si>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</si>
  <si>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</si>
  <si>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</si>
  <si>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</si>
  <si>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</si>
  <si>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202 03024 04 7208 151</t>
  </si>
  <si>
    <t>Субвенции бюджетам городских округов на социальную поддержку детей-сирот по выплате вознаграждения, причитающегося патронатному  воспитателю</t>
  </si>
  <si>
    <t>203 03024 04 7209 151</t>
  </si>
  <si>
    <t>Субвенции бюджетам городских округов на социальную поддержку детей-сирот по выплате ежемесячного пособия на содержание детей, переданных на воспитание в патронатную семью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</si>
  <si>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</si>
  <si>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</si>
  <si>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</si>
  <si>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</si>
  <si>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</si>
  <si>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</si>
  <si>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</si>
  <si>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</si>
  <si>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</si>
  <si>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</si>
  <si>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</si>
  <si>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</si>
  <si>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</si>
  <si>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</si>
  <si>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</si>
  <si>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</si>
  <si>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</si>
  <si>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</si>
  <si>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</si>
  <si>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</si>
  <si>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</si>
  <si>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</si>
  <si>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</si>
  <si>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</si>
  <si>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</si>
  <si>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</si>
  <si>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</si>
  <si>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</si>
  <si>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</si>
  <si>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</si>
  <si>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</si>
  <si>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202 03024 04 7216 151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</si>
</sst>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vertical="top" wrapText="1"/>
    </xf>
    <xf numFmtId="16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top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top" wrapText="1"/>
    </xf>
    <xf numFmtId="164" fontId="0" fillId="2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0" xfId="0" applyFont="1" applyFill="1"/>
    <xf numFmtId="3" fontId="0" fillId="2" borderId="2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topLeftCell="B1" zoomScale="110" zoomScaleNormal="85" zoomScaleSheetLayoutView="110" workbookViewId="0">
      <selection activeCell="B5" sqref="B5:D5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5703125" style="1" customWidth="1"/>
    <col min="5" max="16384" width="9.140625" style="1"/>
  </cols>
  <sheetData>
    <row r="1" spans="2:4" x14ac:dyDescent="0.2">
      <c r="C1" s="8"/>
      <c r="D1" s="9" t="s">
        <v>0</v>
      </c>
    </row>
    <row r="2" spans="2:4" x14ac:dyDescent="0.2">
      <c r="C2" s="10" t="s">
        <v>1</v>
      </c>
      <c r="D2" s="10"/>
    </row>
    <row r="3" spans="2:4" x14ac:dyDescent="0.2">
      <c r="C3" s="10" t="s">
        <v>2</v>
      </c>
      <c r="D3" s="10"/>
    </row>
    <row r="4" spans="2:4" x14ac:dyDescent="0.2">
      <c r="C4" s="8"/>
      <c r="D4" s="8"/>
    </row>
    <row r="5" spans="2:4" ht="32.25" customHeight="1" x14ac:dyDescent="0.2">
      <c r="B5" s="11" t="s">
        <v>3</v>
      </c>
      <c r="C5" s="11"/>
      <c r="D5" s="11"/>
    </row>
    <row r="6" spans="2:4" x14ac:dyDescent="0.2">
      <c r="B6" s="2" t="s">
        <v>4</v>
      </c>
      <c r="C6" s="2"/>
      <c r="D6" s="2"/>
    </row>
    <row r="7" spans="2:4" ht="25.5" x14ac:dyDescent="0.2">
      <c r="B7" s="12" t="s">
        <v>5</v>
      </c>
      <c r="C7" s="12" t="s">
        <v>6</v>
      </c>
      <c r="D7" s="3">
        <v>2016</v>
      </c>
    </row>
    <row r="8" spans="2:4" s="4" customFormat="1" x14ac:dyDescent="0.2">
      <c r="B8" s="3">
        <v>1</v>
      </c>
      <c r="C8" s="3">
        <v>2</v>
      </c>
      <c r="D8" s="3">
        <v>3</v>
      </c>
    </row>
    <row r="9" spans="2:4" s="4" customFormat="1" x14ac:dyDescent="0.2">
      <c r="B9" s="5"/>
      <c r="C9" s="5" t="s">
        <v>7</v>
      </c>
      <c r="D9" s="13">
        <f>SUM(D10+D69)</f>
        <v>2020268.23</v>
      </c>
    </row>
    <row r="10" spans="2:4" s="4" customFormat="1" x14ac:dyDescent="0.2">
      <c r="B10" s="5" t="s">
        <v>8</v>
      </c>
      <c r="C10" s="14" t="s">
        <v>9</v>
      </c>
      <c r="D10" s="13">
        <f>SUM(D36+D68)</f>
        <v>1111330</v>
      </c>
    </row>
    <row r="11" spans="2:4" s="4" customFormat="1" x14ac:dyDescent="0.2">
      <c r="B11" s="5" t="s">
        <v>10</v>
      </c>
      <c r="C11" s="14" t="s">
        <v>11</v>
      </c>
      <c r="D11" s="13">
        <f>SUM(D12)</f>
        <v>445431</v>
      </c>
    </row>
    <row r="12" spans="2:4" s="4" customFormat="1" x14ac:dyDescent="0.2">
      <c r="B12" s="15" t="s">
        <v>12</v>
      </c>
      <c r="C12" s="16" t="s">
        <v>13</v>
      </c>
      <c r="D12" s="13">
        <f>SUM(D13+D14+D15+D16)</f>
        <v>445431</v>
      </c>
    </row>
    <row r="13" spans="2:4" ht="63.75" x14ac:dyDescent="0.2">
      <c r="B13" s="17" t="s">
        <v>14</v>
      </c>
      <c r="C13" s="18" t="s">
        <v>15</v>
      </c>
      <c r="D13" s="19">
        <v>437250</v>
      </c>
    </row>
    <row r="14" spans="2:4" ht="102" x14ac:dyDescent="0.2">
      <c r="B14" s="17" t="s">
        <v>16</v>
      </c>
      <c r="C14" s="18" t="s">
        <v>17</v>
      </c>
      <c r="D14" s="19">
        <v>647</v>
      </c>
    </row>
    <row r="15" spans="2:4" ht="38.25" x14ac:dyDescent="0.2">
      <c r="B15" s="17" t="s">
        <v>18</v>
      </c>
      <c r="C15" s="20" t="s">
        <v>19</v>
      </c>
      <c r="D15" s="19">
        <v>6992</v>
      </c>
    </row>
    <row r="16" spans="2:4" ht="76.5" x14ac:dyDescent="0.2">
      <c r="B16" s="17" t="s">
        <v>20</v>
      </c>
      <c r="C16" s="20" t="s">
        <v>21</v>
      </c>
      <c r="D16" s="19">
        <v>542</v>
      </c>
    </row>
    <row r="17" spans="2:4" s="4" customFormat="1" ht="38.25" x14ac:dyDescent="0.2">
      <c r="B17" s="15" t="s">
        <v>22</v>
      </c>
      <c r="C17" s="16" t="s">
        <v>23</v>
      </c>
      <c r="D17" s="21">
        <f>D18+D19+D20</f>
        <v>4855</v>
      </c>
    </row>
    <row r="18" spans="2:4" ht="89.25" x14ac:dyDescent="0.2">
      <c r="B18" s="22" t="s">
        <v>24</v>
      </c>
      <c r="C18" s="20" t="s">
        <v>25</v>
      </c>
      <c r="D18" s="21">
        <v>1447</v>
      </c>
    </row>
    <row r="19" spans="2:4" ht="102" x14ac:dyDescent="0.2">
      <c r="B19" s="17" t="s">
        <v>26</v>
      </c>
      <c r="C19" s="20" t="s">
        <v>27</v>
      </c>
      <c r="D19" s="21">
        <v>27</v>
      </c>
    </row>
    <row r="20" spans="2:4" s="4" customFormat="1" ht="89.25" x14ac:dyDescent="0.2">
      <c r="B20" s="17" t="s">
        <v>28</v>
      </c>
      <c r="C20" s="20" t="s">
        <v>29</v>
      </c>
      <c r="D20" s="21">
        <v>3381</v>
      </c>
    </row>
    <row r="21" spans="2:4" s="4" customFormat="1" x14ac:dyDescent="0.2">
      <c r="B21" s="15" t="s">
        <v>30</v>
      </c>
      <c r="C21" s="23" t="s">
        <v>31</v>
      </c>
      <c r="D21" s="13">
        <f>D22+D23+D27+D25+D24+D26</f>
        <v>96091</v>
      </c>
    </row>
    <row r="22" spans="2:4" s="4" customFormat="1" ht="25.5" x14ac:dyDescent="0.2">
      <c r="B22" s="17" t="s">
        <v>32</v>
      </c>
      <c r="C22" s="22" t="s">
        <v>33</v>
      </c>
      <c r="D22" s="19">
        <v>8800</v>
      </c>
    </row>
    <row r="23" spans="2:4" s="4" customFormat="1" ht="38.25" x14ac:dyDescent="0.2">
      <c r="B23" s="17" t="s">
        <v>34</v>
      </c>
      <c r="C23" s="22" t="s">
        <v>35</v>
      </c>
      <c r="D23" s="19">
        <v>2000</v>
      </c>
    </row>
    <row r="24" spans="2:4" ht="25.5" x14ac:dyDescent="0.2">
      <c r="B24" s="24" t="s">
        <v>36</v>
      </c>
      <c r="C24" s="25" t="s">
        <v>37</v>
      </c>
      <c r="D24" s="19">
        <v>760</v>
      </c>
    </row>
    <row r="25" spans="2:4" ht="25.5" x14ac:dyDescent="0.2">
      <c r="B25" s="17" t="s">
        <v>38</v>
      </c>
      <c r="C25" s="20" t="s">
        <v>39</v>
      </c>
      <c r="D25" s="19">
        <v>78400</v>
      </c>
    </row>
    <row r="26" spans="2:4" x14ac:dyDescent="0.2">
      <c r="B26" s="17" t="s">
        <v>40</v>
      </c>
      <c r="C26" s="20" t="s">
        <v>41</v>
      </c>
      <c r="D26" s="19">
        <v>14</v>
      </c>
    </row>
    <row r="27" spans="2:4" ht="38.25" x14ac:dyDescent="0.2">
      <c r="B27" s="17" t="s">
        <v>42</v>
      </c>
      <c r="C27" s="20" t="s">
        <v>43</v>
      </c>
      <c r="D27" s="19">
        <v>6117</v>
      </c>
    </row>
    <row r="28" spans="2:4" s="4" customFormat="1" x14ac:dyDescent="0.2">
      <c r="B28" s="15" t="s">
        <v>44</v>
      </c>
      <c r="C28" s="23" t="s">
        <v>45</v>
      </c>
      <c r="D28" s="13">
        <f>SUM(D29+D31+D30)</f>
        <v>201035</v>
      </c>
    </row>
    <row r="29" spans="2:4" ht="38.25" x14ac:dyDescent="0.2">
      <c r="B29" s="17" t="s">
        <v>46</v>
      </c>
      <c r="C29" s="20" t="s">
        <v>47</v>
      </c>
      <c r="D29" s="19">
        <v>9840</v>
      </c>
    </row>
    <row r="30" spans="2:4" ht="25.5" x14ac:dyDescent="0.2">
      <c r="B30" s="17" t="s">
        <v>48</v>
      </c>
      <c r="C30" s="20" t="s">
        <v>49</v>
      </c>
      <c r="D30" s="19">
        <v>188450</v>
      </c>
    </row>
    <row r="31" spans="2:4" ht="38.25" x14ac:dyDescent="0.2">
      <c r="B31" s="17" t="s">
        <v>50</v>
      </c>
      <c r="C31" s="20" t="s">
        <v>51</v>
      </c>
      <c r="D31" s="19">
        <v>2745</v>
      </c>
    </row>
    <row r="32" spans="2:4" s="4" customFormat="1" x14ac:dyDescent="0.2">
      <c r="B32" s="15" t="s">
        <v>52</v>
      </c>
      <c r="C32" s="23" t="s">
        <v>53</v>
      </c>
      <c r="D32" s="13">
        <f>SUM(D33+D34+D35)</f>
        <v>14962</v>
      </c>
    </row>
    <row r="33" spans="2:4" ht="38.25" x14ac:dyDescent="0.2">
      <c r="B33" s="17" t="s">
        <v>54</v>
      </c>
      <c r="C33" s="20" t="s">
        <v>55</v>
      </c>
      <c r="D33" s="19">
        <v>14000</v>
      </c>
    </row>
    <row r="34" spans="2:4" ht="25.5" x14ac:dyDescent="0.2">
      <c r="B34" s="17" t="s">
        <v>56</v>
      </c>
      <c r="C34" s="20" t="s">
        <v>57</v>
      </c>
      <c r="D34" s="19">
        <v>937</v>
      </c>
    </row>
    <row r="35" spans="2:4" ht="76.5" x14ac:dyDescent="0.2">
      <c r="B35" s="17" t="s">
        <v>58</v>
      </c>
      <c r="C35" s="18" t="s">
        <v>59</v>
      </c>
      <c r="D35" s="19">
        <v>25</v>
      </c>
    </row>
    <row r="36" spans="2:4" s="4" customFormat="1" x14ac:dyDescent="0.2">
      <c r="B36" s="26"/>
      <c r="C36" s="16" t="s">
        <v>60</v>
      </c>
      <c r="D36" s="27">
        <f>SUM(D11+D17+D21+D28+D32)</f>
        <v>762374</v>
      </c>
    </row>
    <row r="37" spans="2:4" s="4" customFormat="1" ht="25.5" x14ac:dyDescent="0.2">
      <c r="B37" s="15" t="s">
        <v>61</v>
      </c>
      <c r="C37" s="16" t="s">
        <v>62</v>
      </c>
      <c r="D37" s="13">
        <f>SUM(D38:D45)</f>
        <v>261884</v>
      </c>
    </row>
    <row r="38" spans="2:4" ht="51" x14ac:dyDescent="0.2">
      <c r="B38" s="17" t="s">
        <v>63</v>
      </c>
      <c r="C38" s="20" t="s">
        <v>64</v>
      </c>
      <c r="D38" s="19">
        <v>2517</v>
      </c>
    </row>
    <row r="39" spans="2:4" ht="76.5" x14ac:dyDescent="0.2">
      <c r="B39" s="17" t="s">
        <v>65</v>
      </c>
      <c r="C39" s="18" t="s">
        <v>66</v>
      </c>
      <c r="D39" s="19">
        <v>185156</v>
      </c>
    </row>
    <row r="40" spans="2:4" ht="63.75" x14ac:dyDescent="0.2">
      <c r="B40" s="17" t="s">
        <v>67</v>
      </c>
      <c r="C40" s="20" t="s">
        <v>68</v>
      </c>
      <c r="D40" s="19">
        <v>2146</v>
      </c>
    </row>
    <row r="41" spans="2:4" ht="63.75" x14ac:dyDescent="0.2">
      <c r="B41" s="17" t="s">
        <v>69</v>
      </c>
      <c r="C41" s="20" t="s">
        <v>70</v>
      </c>
      <c r="D41" s="19">
        <v>578</v>
      </c>
    </row>
    <row r="42" spans="2:4" ht="38.25" x14ac:dyDescent="0.2">
      <c r="B42" s="17" t="s">
        <v>71</v>
      </c>
      <c r="C42" s="20" t="s">
        <v>72</v>
      </c>
      <c r="D42" s="19">
        <v>60000</v>
      </c>
    </row>
    <row r="43" spans="2:4" ht="51" x14ac:dyDescent="0.2">
      <c r="B43" s="17" t="s">
        <v>73</v>
      </c>
      <c r="C43" s="20" t="s">
        <v>74</v>
      </c>
      <c r="D43" s="28">
        <v>3616</v>
      </c>
    </row>
    <row r="44" spans="2:4" ht="38.25" x14ac:dyDescent="0.2">
      <c r="B44" s="17" t="s">
        <v>75</v>
      </c>
      <c r="C44" s="20" t="s">
        <v>76</v>
      </c>
      <c r="D44" s="28">
        <v>1104</v>
      </c>
    </row>
    <row r="45" spans="2:4" ht="76.5" x14ac:dyDescent="0.2">
      <c r="B45" s="29" t="s">
        <v>77</v>
      </c>
      <c r="C45" s="30" t="s">
        <v>78</v>
      </c>
      <c r="D45" s="31">
        <v>6767</v>
      </c>
    </row>
    <row r="46" spans="2:4" s="4" customFormat="1" ht="25.5" x14ac:dyDescent="0.2">
      <c r="B46" s="15" t="s">
        <v>79</v>
      </c>
      <c r="C46" s="16" t="s">
        <v>80</v>
      </c>
      <c r="D46" s="32">
        <f>D47+D48+D49+D50</f>
        <v>5828</v>
      </c>
    </row>
    <row r="47" spans="2:4" ht="25.5" x14ac:dyDescent="0.2">
      <c r="B47" s="17" t="s">
        <v>81</v>
      </c>
      <c r="C47" s="20" t="s">
        <v>82</v>
      </c>
      <c r="D47" s="28">
        <v>2600</v>
      </c>
    </row>
    <row r="48" spans="2:4" ht="25.5" x14ac:dyDescent="0.2">
      <c r="B48" s="17" t="s">
        <v>83</v>
      </c>
      <c r="C48" s="20" t="s">
        <v>84</v>
      </c>
      <c r="D48" s="28">
        <v>26</v>
      </c>
    </row>
    <row r="49" spans="2:4" ht="25.5" x14ac:dyDescent="0.2">
      <c r="B49" s="17" t="s">
        <v>85</v>
      </c>
      <c r="C49" s="20" t="s">
        <v>86</v>
      </c>
      <c r="D49" s="28">
        <v>3</v>
      </c>
    </row>
    <row r="50" spans="2:4" ht="25.5" x14ac:dyDescent="0.2">
      <c r="B50" s="17" t="s">
        <v>87</v>
      </c>
      <c r="C50" s="20" t="s">
        <v>88</v>
      </c>
      <c r="D50" s="28">
        <v>3199</v>
      </c>
    </row>
    <row r="51" spans="2:4" s="4" customFormat="1" ht="25.5" x14ac:dyDescent="0.2">
      <c r="B51" s="15" t="s">
        <v>89</v>
      </c>
      <c r="C51" s="16" t="s">
        <v>90</v>
      </c>
      <c r="D51" s="32">
        <f>SUM(D52:D52)</f>
        <v>4100</v>
      </c>
    </row>
    <row r="52" spans="2:4" ht="25.5" x14ac:dyDescent="0.2">
      <c r="B52" s="17" t="s">
        <v>91</v>
      </c>
      <c r="C52" s="20" t="s">
        <v>92</v>
      </c>
      <c r="D52" s="28">
        <v>4100</v>
      </c>
    </row>
    <row r="53" spans="2:4" s="4" customFormat="1" ht="25.5" x14ac:dyDescent="0.2">
      <c r="B53" s="15" t="s">
        <v>93</v>
      </c>
      <c r="C53" s="16" t="s">
        <v>94</v>
      </c>
      <c r="D53" s="32">
        <f>SUM(D55+D54)</f>
        <v>70312</v>
      </c>
    </row>
    <row r="54" spans="2:4" s="6" customFormat="1" ht="76.5" x14ac:dyDescent="0.2">
      <c r="B54" s="33" t="s">
        <v>95</v>
      </c>
      <c r="C54" s="34" t="s">
        <v>96</v>
      </c>
      <c r="D54" s="31">
        <v>66781</v>
      </c>
    </row>
    <row r="55" spans="2:4" ht="51" x14ac:dyDescent="0.2">
      <c r="B55" s="17" t="s">
        <v>97</v>
      </c>
      <c r="C55" s="20" t="s">
        <v>98</v>
      </c>
      <c r="D55" s="28">
        <v>3531</v>
      </c>
    </row>
    <row r="56" spans="2:4" s="4" customFormat="1" x14ac:dyDescent="0.2">
      <c r="B56" s="15" t="s">
        <v>99</v>
      </c>
      <c r="C56" s="16" t="s">
        <v>100</v>
      </c>
      <c r="D56" s="32">
        <f>SUM(D57:D67)</f>
        <v>6832</v>
      </c>
    </row>
    <row r="57" spans="2:4" ht="63.75" x14ac:dyDescent="0.2">
      <c r="B57" s="17" t="s">
        <v>101</v>
      </c>
      <c r="C57" s="18" t="s">
        <v>102</v>
      </c>
      <c r="D57" s="28">
        <v>64</v>
      </c>
    </row>
    <row r="58" spans="2:4" ht="51" x14ac:dyDescent="0.2">
      <c r="B58" s="17" t="s">
        <v>103</v>
      </c>
      <c r="C58" s="20" t="s">
        <v>104</v>
      </c>
      <c r="D58" s="28">
        <v>10</v>
      </c>
    </row>
    <row r="59" spans="2:4" ht="51" x14ac:dyDescent="0.2">
      <c r="B59" s="17" t="s">
        <v>105</v>
      </c>
      <c r="C59" s="20" t="s">
        <v>106</v>
      </c>
      <c r="D59" s="28">
        <v>25</v>
      </c>
    </row>
    <row r="60" spans="2:4" ht="51" x14ac:dyDescent="0.2">
      <c r="B60" s="17" t="s">
        <v>107</v>
      </c>
      <c r="C60" s="20" t="s">
        <v>108</v>
      </c>
      <c r="D60" s="28">
        <v>695</v>
      </c>
    </row>
    <row r="61" spans="2:4" ht="25.5" x14ac:dyDescent="0.2">
      <c r="B61" s="17" t="s">
        <v>109</v>
      </c>
      <c r="C61" s="20" t="s">
        <v>110</v>
      </c>
      <c r="D61" s="28">
        <v>125</v>
      </c>
    </row>
    <row r="62" spans="2:4" ht="25.5" x14ac:dyDescent="0.2">
      <c r="B62" s="17" t="s">
        <v>111</v>
      </c>
      <c r="C62" s="20" t="s">
        <v>112</v>
      </c>
      <c r="D62" s="28">
        <v>155</v>
      </c>
    </row>
    <row r="63" spans="2:4" ht="51" x14ac:dyDescent="0.2">
      <c r="B63" s="17" t="s">
        <v>113</v>
      </c>
      <c r="C63" s="20" t="s">
        <v>114</v>
      </c>
      <c r="D63" s="28">
        <v>948</v>
      </c>
    </row>
    <row r="64" spans="2:4" ht="51" x14ac:dyDescent="0.2">
      <c r="B64" s="17" t="s">
        <v>115</v>
      </c>
      <c r="C64" s="20" t="s">
        <v>116</v>
      </c>
      <c r="D64" s="28">
        <v>5</v>
      </c>
    </row>
    <row r="65" spans="1:4" ht="25.5" x14ac:dyDescent="0.2">
      <c r="B65" s="17" t="s">
        <v>117</v>
      </c>
      <c r="C65" s="20" t="s">
        <v>118</v>
      </c>
      <c r="D65" s="28">
        <v>15</v>
      </c>
    </row>
    <row r="66" spans="1:4" ht="63.75" x14ac:dyDescent="0.2">
      <c r="B66" s="17" t="s">
        <v>119</v>
      </c>
      <c r="C66" s="20" t="s">
        <v>120</v>
      </c>
      <c r="D66" s="28">
        <v>125</v>
      </c>
    </row>
    <row r="67" spans="1:4" ht="38.25" x14ac:dyDescent="0.2">
      <c r="B67" s="17" t="s">
        <v>121</v>
      </c>
      <c r="C67" s="20" t="s">
        <v>122</v>
      </c>
      <c r="D67" s="28">
        <v>4665</v>
      </c>
    </row>
    <row r="68" spans="1:4" s="4" customFormat="1" x14ac:dyDescent="0.2">
      <c r="B68" s="15"/>
      <c r="C68" s="16" t="s">
        <v>123</v>
      </c>
      <c r="D68" s="32">
        <f>D56+D53+D51+D46+D37</f>
        <v>348956</v>
      </c>
    </row>
    <row r="69" spans="1:4" s="4" customFormat="1" x14ac:dyDescent="0.2">
      <c r="B69" s="15" t="s">
        <v>124</v>
      </c>
      <c r="C69" s="16" t="s">
        <v>125</v>
      </c>
      <c r="D69" s="13">
        <f>SUM(D70:D95)</f>
        <v>908938.23</v>
      </c>
    </row>
    <row r="70" spans="1:4" s="6" customFormat="1" ht="25.5" x14ac:dyDescent="0.2">
      <c r="A70" s="35" t="s">
        <v>126</v>
      </c>
      <c r="B70" s="36" t="s">
        <v>127</v>
      </c>
      <c r="C70" s="34" t="s">
        <v>128</v>
      </c>
      <c r="D70" s="37">
        <v>13038.7</v>
      </c>
    </row>
    <row r="71" spans="1:4" s="6" customFormat="1" ht="51" x14ac:dyDescent="0.2">
      <c r="A71" s="35"/>
      <c r="B71" s="36" t="s">
        <v>135</v>
      </c>
      <c r="C71" s="34" t="s">
        <v>136</v>
      </c>
      <c r="D71" s="37">
        <v>3000</v>
      </c>
    </row>
    <row r="72" spans="1:4" s="6" customFormat="1" ht="63.75" x14ac:dyDescent="0.2">
      <c r="B72" s="36" t="s">
        <v>129</v>
      </c>
      <c r="C72" s="34" t="s">
        <v>130</v>
      </c>
      <c r="D72" s="37">
        <v>26465</v>
      </c>
    </row>
    <row r="73" spans="1:4" s="6" customFormat="1" ht="51" x14ac:dyDescent="0.2">
      <c r="B73" s="36" t="s">
        <v>131</v>
      </c>
      <c r="C73" s="34" t="s">
        <v>132</v>
      </c>
      <c r="D73" s="37">
        <v>8300</v>
      </c>
    </row>
    <row r="74" spans="1:4" s="6" customFormat="1" ht="63.75" x14ac:dyDescent="0.2">
      <c r="B74" s="36" t="s">
        <v>133</v>
      </c>
      <c r="C74" s="34" t="s">
        <v>134</v>
      </c>
      <c r="D74" s="37">
        <v>859.5</v>
      </c>
    </row>
    <row r="75" spans="1:4" ht="38.25" x14ac:dyDescent="0.2">
      <c r="B75" s="36" t="s">
        <v>137</v>
      </c>
      <c r="C75" s="34" t="s">
        <v>138</v>
      </c>
      <c r="D75" s="37">
        <v>1228.9000000000001</v>
      </c>
    </row>
    <row r="76" spans="1:4" ht="89.25" x14ac:dyDescent="0.2">
      <c r="B76" s="36" t="s">
        <v>139</v>
      </c>
      <c r="C76" s="34" t="s">
        <v>140</v>
      </c>
      <c r="D76" s="37">
        <f>1937.6+354.4</f>
        <v>2292</v>
      </c>
    </row>
    <row r="77" spans="1:4" ht="38.25" x14ac:dyDescent="0.2">
      <c r="B77" s="36" t="s">
        <v>141</v>
      </c>
      <c r="C77" s="34" t="s">
        <v>142</v>
      </c>
      <c r="D77" s="37">
        <v>2175.8000000000002</v>
      </c>
    </row>
    <row r="78" spans="1:4" ht="38.25" x14ac:dyDescent="0.2">
      <c r="B78" s="33" t="s">
        <v>143</v>
      </c>
      <c r="C78" s="38" t="s">
        <v>144</v>
      </c>
      <c r="D78" s="37">
        <v>571.4</v>
      </c>
    </row>
    <row r="79" spans="1:4" ht="51" x14ac:dyDescent="0.2">
      <c r="B79" s="33" t="s">
        <v>145</v>
      </c>
      <c r="C79" s="38" t="s">
        <v>146</v>
      </c>
      <c r="D79" s="37">
        <v>403.2</v>
      </c>
    </row>
    <row r="80" spans="1:4" ht="25.5" x14ac:dyDescent="0.2">
      <c r="B80" s="36" t="s">
        <v>147</v>
      </c>
      <c r="C80" s="34" t="s">
        <v>148</v>
      </c>
      <c r="D80" s="37">
        <v>458.8</v>
      </c>
    </row>
    <row r="81" spans="2:4" ht="25.5" x14ac:dyDescent="0.2">
      <c r="B81" s="36" t="s">
        <v>149</v>
      </c>
      <c r="C81" s="34" t="s">
        <v>150</v>
      </c>
      <c r="D81" s="37">
        <v>5629.2</v>
      </c>
    </row>
    <row r="82" spans="2:4" ht="204" x14ac:dyDescent="0.2">
      <c r="B82" s="36" t="s">
        <v>151</v>
      </c>
      <c r="C82" s="34" t="s">
        <v>152</v>
      </c>
      <c r="D82" s="37">
        <f>247153.43+76370.4</f>
        <v>323523.82999999996</v>
      </c>
    </row>
    <row r="83" spans="2:4" ht="204" x14ac:dyDescent="0.2">
      <c r="B83" s="39" t="s">
        <v>153</v>
      </c>
      <c r="C83" s="22" t="s">
        <v>154</v>
      </c>
      <c r="D83" s="19">
        <v>3049.2</v>
      </c>
    </row>
    <row r="84" spans="2:4" ht="178.5" x14ac:dyDescent="0.2">
      <c r="B84" s="40" t="s">
        <v>155</v>
      </c>
      <c r="C84" s="22" t="s">
        <v>156</v>
      </c>
      <c r="D84" s="19">
        <f>374869.8+42360.3</f>
        <v>417230.1</v>
      </c>
    </row>
    <row r="85" spans="2:4" ht="191.25" x14ac:dyDescent="0.2">
      <c r="B85" s="17" t="s">
        <v>157</v>
      </c>
      <c r="C85" s="20" t="s">
        <v>158</v>
      </c>
      <c r="D85" s="19">
        <v>8057.3</v>
      </c>
    </row>
    <row r="86" spans="2:4" ht="89.25" x14ac:dyDescent="0.2">
      <c r="B86" s="41" t="s">
        <v>178</v>
      </c>
      <c r="C86" s="20" t="s">
        <v>177</v>
      </c>
      <c r="D86" s="19">
        <v>150</v>
      </c>
    </row>
    <row r="87" spans="2:4" ht="63.75" x14ac:dyDescent="0.2">
      <c r="B87" s="17" t="s">
        <v>159</v>
      </c>
      <c r="C87" s="20" t="s">
        <v>160</v>
      </c>
      <c r="D87" s="19">
        <v>23635.3</v>
      </c>
    </row>
    <row r="88" spans="2:4" ht="63.75" x14ac:dyDescent="0.2">
      <c r="B88" s="17" t="s">
        <v>161</v>
      </c>
      <c r="C88" s="20" t="s">
        <v>162</v>
      </c>
      <c r="D88" s="19">
        <v>2057.1</v>
      </c>
    </row>
    <row r="89" spans="2:4" ht="89.25" x14ac:dyDescent="0.2">
      <c r="B89" s="33" t="s">
        <v>163</v>
      </c>
      <c r="C89" s="38" t="s">
        <v>164</v>
      </c>
      <c r="D89" s="37">
        <v>1588.8</v>
      </c>
    </row>
    <row r="90" spans="2:4" ht="51" x14ac:dyDescent="0.2">
      <c r="B90" s="33" t="s">
        <v>165</v>
      </c>
      <c r="C90" s="38" t="s">
        <v>166</v>
      </c>
      <c r="D90" s="37">
        <v>362.3</v>
      </c>
    </row>
    <row r="91" spans="2:4" ht="63.75" x14ac:dyDescent="0.2">
      <c r="B91" s="33" t="s">
        <v>167</v>
      </c>
      <c r="C91" s="38" t="s">
        <v>168</v>
      </c>
      <c r="D91" s="37">
        <f>1828+8793</f>
        <v>10621</v>
      </c>
    </row>
    <row r="92" spans="2:4" ht="25.5" x14ac:dyDescent="0.2">
      <c r="B92" s="42" t="s">
        <v>169</v>
      </c>
      <c r="C92" s="22" t="s">
        <v>170</v>
      </c>
      <c r="D92" s="19">
        <v>5193.7</v>
      </c>
    </row>
    <row r="93" spans="2:4" ht="25.5" x14ac:dyDescent="0.2">
      <c r="B93" s="42" t="s">
        <v>171</v>
      </c>
      <c r="C93" s="22" t="s">
        <v>172</v>
      </c>
      <c r="D93" s="19">
        <v>8217</v>
      </c>
    </row>
    <row r="94" spans="2:4" ht="25.5" x14ac:dyDescent="0.2">
      <c r="B94" s="42" t="s">
        <v>173</v>
      </c>
      <c r="C94" s="43" t="s">
        <v>174</v>
      </c>
      <c r="D94" s="19">
        <v>17216.599999999999</v>
      </c>
    </row>
    <row r="95" spans="2:4" ht="76.5" x14ac:dyDescent="0.2">
      <c r="B95" s="33" t="s">
        <v>175</v>
      </c>
      <c r="C95" s="38" t="s">
        <v>176</v>
      </c>
      <c r="D95" s="37">
        <v>23613.5</v>
      </c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</sheetData>
  <mergeCells count="4">
    <mergeCell ref="C2:D2"/>
    <mergeCell ref="C3:D3"/>
    <mergeCell ref="B5:D5"/>
    <mergeCell ref="B6:D6"/>
  </mergeCells>
  <pageMargins left="1.1811023622047245" right="0.39370078740157483" top="0.82677165354330717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Новопашина Анна Александровна</cp:lastModifiedBy>
  <cp:lastPrinted>2015-10-19T10:57:15Z</cp:lastPrinted>
  <dcterms:created xsi:type="dcterms:W3CDTF">2015-10-19T05:22:14Z</dcterms:created>
  <dcterms:modified xsi:type="dcterms:W3CDTF">2015-10-19T10:58:16Z</dcterms:modified>
</cp:coreProperties>
</file>