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02\Desktop\"/>
    </mc:Choice>
  </mc:AlternateContent>
  <bookViews>
    <workbookView xWindow="480" yWindow="120" windowWidth="27795" windowHeight="11070"/>
  </bookViews>
  <sheets>
    <sheet name="2017-2018" sheetId="1" r:id="rId1"/>
  </sheets>
  <definedNames>
    <definedName name="_xlnm.Print_Titles" localSheetId="0">'2017-2018'!$9:$9</definedName>
    <definedName name="_xlnm.Print_Area" localSheetId="0">'2017-2018'!$B$1:$E$96</definedName>
  </definedNames>
  <calcPr calcId="152511"/>
</workbook>
</file>

<file path=xl/calcChain.xml><?xml version="1.0" encoding="utf-8"?>
<calcChain xmlns="http://schemas.openxmlformats.org/spreadsheetml/2006/main">
  <c r="E92" i="1" l="1"/>
  <c r="D92" i="1"/>
  <c r="E85" i="1" l="1"/>
  <c r="D85" i="1"/>
  <c r="E83" i="1"/>
  <c r="D83" i="1"/>
  <c r="E77" i="1"/>
  <c r="D77" i="1"/>
  <c r="E57" i="1"/>
  <c r="D57" i="1"/>
  <c r="E54" i="1"/>
  <c r="D54" i="1"/>
  <c r="E52" i="1"/>
  <c r="D52" i="1"/>
  <c r="E47" i="1"/>
  <c r="D47" i="1"/>
  <c r="E38" i="1"/>
  <c r="D38" i="1"/>
  <c r="E33" i="1"/>
  <c r="D33" i="1"/>
  <c r="E29" i="1"/>
  <c r="D29" i="1"/>
  <c r="E22" i="1"/>
  <c r="D22" i="1"/>
  <c r="E18" i="1"/>
  <c r="D18" i="1"/>
  <c r="E13" i="1"/>
  <c r="E12" i="1" s="1"/>
  <c r="E37" i="1" s="1"/>
  <c r="D13" i="1"/>
  <c r="D12" i="1" s="1"/>
  <c r="D37" i="1" s="1"/>
  <c r="E70" i="1" l="1"/>
  <c r="E69" i="1"/>
  <c r="D69" i="1"/>
  <c r="D11" i="1" s="1"/>
  <c r="D70" i="1"/>
  <c r="E11" i="1"/>
  <c r="E10" i="1" s="1"/>
  <c r="D10" i="1" l="1"/>
</calcChain>
</file>

<file path=xl/sharedStrings.xml><?xml version="1.0" encoding="utf-8"?>
<sst xmlns="http://schemas.openxmlformats.org/spreadsheetml/2006/main" count="180" uniqueCount="180">
  <si>
    <t>Приложение № 6</t>
  </si>
  <si>
    <t>к решению Совета городского округа</t>
  </si>
  <si>
    <t>город Салават Республики Башкортостан</t>
  </si>
  <si>
    <t>(тыс. рублей)</t>
  </si>
  <si>
    <t>Код вида, подвида доходов бюджета</t>
  </si>
  <si>
    <t xml:space="preserve">Наименование 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</si>
  <si>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</si>
  <si>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</si>
  <si>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</si>
  <si>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</si>
  <si>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</si>
  <si>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</si>
  <si>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</si>
  <si>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</si>
  <si>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</si>
  <si>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</si>
  <si>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</si>
  <si>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</si>
  <si>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</si>
  <si>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</si>
  <si>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</si>
  <si>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</si>
  <si>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</si>
  <si>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</si>
  <si>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</si>
  <si>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</si>
  <si>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</si>
  <si>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</si>
  <si>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</si>
  <si>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</si>
  <si>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</si>
  <si>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</si>
  <si>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</si>
  <si>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</si>
  <si>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</si>
  <si>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</si>
  <si>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</si>
  <si>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</si>
  <si>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</si>
  <si>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</si>
  <si>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</si>
  <si>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</si>
  <si>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</si>
  <si>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</si>
  <si>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</si>
  <si>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</si>
  <si>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</si>
  <si>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</si>
  <si>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</si>
  <si>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</si>
  <si>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</si>
  <si>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</si>
  <si>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</si>
  <si>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</si>
  <si>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</si>
  <si>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</si>
  <si>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</si>
  <si>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</si>
  <si>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</si>
  <si>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</si>
  <si>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</si>
  <si>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</si>
  <si>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</si>
  <si>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</si>
  <si>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</si>
  <si>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</si>
  <si>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</si>
  <si>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</si>
  <si>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</si>
  <si>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</si>
  <si>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</si>
  <si>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</si>
  <si>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</si>
  <si>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</si>
  <si>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</si>
  <si>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</si>
  <si>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</si>
  <si>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</si>
  <si>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</si>
  <si>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</si>
  <si>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</si>
  <si>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</si>
  <si>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</si>
  <si>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</si>
  <si>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</si>
  <si>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</si>
  <si>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</si>
  <si>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</si>
  <si>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</si>
  <si>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</si>
  <si>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</si>
  <si>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</si>
  <si>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</si>
  <si>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</si>
  <si>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</si>
  <si>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</si>
  <si>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</si>
  <si>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</si>
  <si>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</si>
  <si>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</si>
  <si>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</si>
  <si>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</si>
  <si>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</si>
  <si>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</si>
  <si>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</si>
  <si>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</si>
  <si>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</si>
  <si>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</si>
  <si>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</si>
  <si>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</si>
  <si>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</si>
  <si>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</si>
  <si>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</si>
  <si>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</si>
  <si>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</si>
  <si>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</si>
  <si>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</si>
  <si>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</si>
  <si>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</si>
  <si>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</si>
  <si>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</si>
  <si>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</si>
  <si>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</si>
  <si>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</si>
  <si>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</si>
  <si>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</si>
  <si>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</si>
  <si>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</si>
  <si>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202 02041 04 0000 151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</si>
  <si>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</si>
  <si>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</si>
  <si>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</si>
  <si>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</si>
  <si>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</si>
  <si>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</si>
  <si>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</si>
  <si>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</si>
  <si>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</si>
  <si>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</si>
  <si>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</si>
  <si>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202 03024 04 7208 151</t>
  </si>
  <si>
    <t>Субвенции бюджетам городских округов на социальную поддержку детей-сирот по выплате вознаграждения, причитающегося патронатному  воспитателю</t>
  </si>
  <si>
    <t>203 03024 04 7209 151</t>
  </si>
  <si>
    <t>Субвенции бюджетам городских округов на социальную поддержку детей-сирот по выплате ежемесячного пособия на содержание детей, переданных на воспитание в патронатную семью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</si>
  <si>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</si>
  <si>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</si>
  <si>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</si>
  <si>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</si>
  <si>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</si>
  <si>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</si>
  <si>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</si>
  <si>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</si>
  <si>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</si>
  <si>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</si>
  <si>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</si>
  <si>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</si>
  <si>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</si>
  <si>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</si>
  <si>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</si>
  <si>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</si>
  <si>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</si>
  <si>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</si>
  <si>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</si>
  <si>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</si>
  <si>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</si>
  <si>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</si>
  <si>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</si>
  <si>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</si>
  <si>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</si>
  <si>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</si>
  <si>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</si>
  <si>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</si>
  <si>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</si>
  <si>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</si>
  <si>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</si>
  <si>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</si>
  <si>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</si>
  <si>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202 03024 04 7216 151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</si>
  <si>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</si>
  <si>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Поступления доходов в бюджет городского округа город Салават Республики Башкортостан на плановый период 2017 и 2018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</si>
</sst>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vertical="top" wrapText="1"/>
    </xf>
    <xf numFmtId="16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top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top" wrapText="1"/>
    </xf>
    <xf numFmtId="164" fontId="0" fillId="2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top" wrapText="1"/>
    </xf>
    <xf numFmtId="164" fontId="0" fillId="2" borderId="2" xfId="0" applyNumberFormat="1" applyFont="1" applyFill="1" applyBorder="1" applyAlignment="1">
      <alignment horizontal="right" vertical="center" wrapText="1"/>
    </xf>
    <xf numFmtId="0" fontId="0" fillId="2" borderId="0" xfId="0" applyFont="1" applyFill="1"/>
    <xf numFmtId="3" fontId="0" fillId="2" borderId="2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vertical="top" wrapText="1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3" fontId="0" fillId="0" borderId="2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abSelected="1" view="pageBreakPreview" topLeftCell="B1" zoomScale="110" zoomScaleNormal="85" zoomScaleSheetLayoutView="110" workbookViewId="0">
      <selection activeCell="C13" sqref="C13"/>
    </sheetView>
  </sheetViews>
  <sheetFormatPr defaultRowHeight="12.75" x14ac:dyDescent="0.2"/>
  <cols>
    <col min="1" max="1" width="5.7109375" style="2" hidden="1" customWidth="1"/>
    <col min="2" max="2" width="24.5703125" style="2" customWidth="1"/>
    <col min="3" max="3" width="58.85546875" style="2" customWidth="1"/>
    <col min="4" max="4" width="12.28515625" style="2" customWidth="1"/>
    <col min="5" max="5" width="13.140625" style="2" customWidth="1"/>
    <col min="6" max="16384" width="9.140625" style="2"/>
  </cols>
  <sheetData>
    <row r="1" spans="2:5" x14ac:dyDescent="0.2">
      <c r="C1" s="8" t="s">
        <v>0</v>
      </c>
      <c r="D1" s="8"/>
      <c r="E1" s="8"/>
    </row>
    <row r="2" spans="2:5" x14ac:dyDescent="0.2">
      <c r="C2" s="9" t="s">
        <v>1</v>
      </c>
      <c r="D2" s="9"/>
      <c r="E2" s="9"/>
    </row>
    <row r="3" spans="2:5" x14ac:dyDescent="0.2">
      <c r="C3" s="9" t="s">
        <v>2</v>
      </c>
      <c r="D3" s="9"/>
      <c r="E3" s="9"/>
    </row>
    <row r="4" spans="2:5" x14ac:dyDescent="0.2">
      <c r="C4" s="10"/>
    </row>
    <row r="5" spans="2:5" ht="43.5" customHeight="1" x14ac:dyDescent="0.2">
      <c r="B5" s="11" t="s">
        <v>179</v>
      </c>
      <c r="C5" s="11"/>
      <c r="D5" s="11"/>
      <c r="E5" s="11"/>
    </row>
    <row r="6" spans="2:5" x14ac:dyDescent="0.2">
      <c r="B6" s="1" t="s">
        <v>3</v>
      </c>
      <c r="C6" s="1"/>
      <c r="D6" s="1"/>
      <c r="E6" s="1"/>
    </row>
    <row r="7" spans="2:5" x14ac:dyDescent="0.2">
      <c r="B7" s="12" t="s">
        <v>4</v>
      </c>
      <c r="C7" s="12" t="s">
        <v>5</v>
      </c>
      <c r="D7" s="3" t="s">
        <v>6</v>
      </c>
      <c r="E7" s="3"/>
    </row>
    <row r="8" spans="2:5" x14ac:dyDescent="0.2">
      <c r="B8" s="12"/>
      <c r="C8" s="12"/>
      <c r="D8" s="4">
        <v>2017</v>
      </c>
      <c r="E8" s="4">
        <v>2018</v>
      </c>
    </row>
    <row r="9" spans="2:5" s="5" customFormat="1" x14ac:dyDescent="0.2">
      <c r="B9" s="4">
        <v>1</v>
      </c>
      <c r="C9" s="4">
        <v>2</v>
      </c>
      <c r="D9" s="4">
        <v>4</v>
      </c>
      <c r="E9" s="4">
        <v>5</v>
      </c>
    </row>
    <row r="10" spans="2:5" s="5" customFormat="1" x14ac:dyDescent="0.2">
      <c r="B10" s="6"/>
      <c r="C10" s="6" t="s">
        <v>7</v>
      </c>
      <c r="D10" s="13">
        <f>SUM(D11+D70)</f>
        <v>2063189.1</v>
      </c>
      <c r="E10" s="13">
        <f>SUM(E11+E70)</f>
        <v>2081868.2000000002</v>
      </c>
    </row>
    <row r="11" spans="2:5" s="5" customFormat="1" x14ac:dyDescent="0.2">
      <c r="B11" s="6" t="s">
        <v>8</v>
      </c>
      <c r="C11" s="14" t="s">
        <v>9</v>
      </c>
      <c r="D11" s="13">
        <f t="shared" ref="D11:E11" si="0">SUM(D37+D69)</f>
        <v>1102918</v>
      </c>
      <c r="E11" s="13">
        <f t="shared" si="0"/>
        <v>1150908</v>
      </c>
    </row>
    <row r="12" spans="2:5" s="5" customFormat="1" x14ac:dyDescent="0.2">
      <c r="B12" s="6" t="s">
        <v>10</v>
      </c>
      <c r="C12" s="14" t="s">
        <v>11</v>
      </c>
      <c r="D12" s="13">
        <f t="shared" ref="D12:E12" si="1">SUM(D13)</f>
        <v>423752</v>
      </c>
      <c r="E12" s="13">
        <f t="shared" si="1"/>
        <v>423752</v>
      </c>
    </row>
    <row r="13" spans="2:5" s="5" customFormat="1" x14ac:dyDescent="0.2">
      <c r="B13" s="15" t="s">
        <v>12</v>
      </c>
      <c r="C13" s="16" t="s">
        <v>13</v>
      </c>
      <c r="D13" s="13">
        <f t="shared" ref="D13:E13" si="2">SUM(D14+D15+D16+D17)</f>
        <v>423752</v>
      </c>
      <c r="E13" s="13">
        <f t="shared" si="2"/>
        <v>423752</v>
      </c>
    </row>
    <row r="14" spans="2:5" ht="63.75" x14ac:dyDescent="0.2">
      <c r="B14" s="17" t="s">
        <v>14</v>
      </c>
      <c r="C14" s="18" t="s">
        <v>15</v>
      </c>
      <c r="D14" s="19">
        <v>415874</v>
      </c>
      <c r="E14" s="19">
        <v>415874</v>
      </c>
    </row>
    <row r="15" spans="2:5" ht="89.25" x14ac:dyDescent="0.2">
      <c r="B15" s="17" t="s">
        <v>16</v>
      </c>
      <c r="C15" s="18" t="s">
        <v>17</v>
      </c>
      <c r="D15" s="19">
        <v>615</v>
      </c>
      <c r="E15" s="19">
        <v>615</v>
      </c>
    </row>
    <row r="16" spans="2:5" ht="38.25" x14ac:dyDescent="0.2">
      <c r="B16" s="17" t="s">
        <v>18</v>
      </c>
      <c r="C16" s="20" t="s">
        <v>19</v>
      </c>
      <c r="D16" s="19">
        <v>6992</v>
      </c>
      <c r="E16" s="19">
        <v>6992</v>
      </c>
    </row>
    <row r="17" spans="2:5" ht="76.5" x14ac:dyDescent="0.2">
      <c r="B17" s="17" t="s">
        <v>20</v>
      </c>
      <c r="C17" s="20" t="s">
        <v>21</v>
      </c>
      <c r="D17" s="19">
        <v>271</v>
      </c>
      <c r="E17" s="19">
        <v>271</v>
      </c>
    </row>
    <row r="18" spans="2:5" s="5" customFormat="1" ht="25.5" x14ac:dyDescent="0.2">
      <c r="B18" s="15" t="s">
        <v>22</v>
      </c>
      <c r="C18" s="16" t="s">
        <v>23</v>
      </c>
      <c r="D18" s="21">
        <f t="shared" ref="D18:E18" si="3">D19+D20+D21</f>
        <v>3959</v>
      </c>
      <c r="E18" s="21">
        <f t="shared" si="3"/>
        <v>4079</v>
      </c>
    </row>
    <row r="19" spans="2:5" ht="63.75" x14ac:dyDescent="0.2">
      <c r="B19" s="22" t="s">
        <v>24</v>
      </c>
      <c r="C19" s="20" t="s">
        <v>174</v>
      </c>
      <c r="D19" s="21">
        <v>1361</v>
      </c>
      <c r="E19" s="21">
        <v>1401</v>
      </c>
    </row>
    <row r="20" spans="2:5" ht="76.5" x14ac:dyDescent="0.2">
      <c r="B20" s="17" t="s">
        <v>25</v>
      </c>
      <c r="C20" s="20" t="s">
        <v>173</v>
      </c>
      <c r="D20" s="21">
        <v>24</v>
      </c>
      <c r="E20" s="21">
        <v>25</v>
      </c>
    </row>
    <row r="21" spans="2:5" s="5" customFormat="1" ht="63.75" x14ac:dyDescent="0.2">
      <c r="B21" s="17" t="s">
        <v>26</v>
      </c>
      <c r="C21" s="20" t="s">
        <v>175</v>
      </c>
      <c r="D21" s="21">
        <v>2574</v>
      </c>
      <c r="E21" s="21">
        <v>2653</v>
      </c>
    </row>
    <row r="22" spans="2:5" s="5" customFormat="1" x14ac:dyDescent="0.2">
      <c r="B22" s="15" t="s">
        <v>27</v>
      </c>
      <c r="C22" s="23" t="s">
        <v>28</v>
      </c>
      <c r="D22" s="13">
        <f t="shared" ref="D22:E22" si="4">D23+D24+D28+D26+D25+D27</f>
        <v>99742</v>
      </c>
      <c r="E22" s="13">
        <f t="shared" si="4"/>
        <v>107455</v>
      </c>
    </row>
    <row r="23" spans="2:5" s="5" customFormat="1" ht="25.5" x14ac:dyDescent="0.2">
      <c r="B23" s="17" t="s">
        <v>29</v>
      </c>
      <c r="C23" s="22" t="s">
        <v>30</v>
      </c>
      <c r="D23" s="19">
        <v>9240</v>
      </c>
      <c r="E23" s="19">
        <v>9702</v>
      </c>
    </row>
    <row r="24" spans="2:5" s="5" customFormat="1" ht="38.25" x14ac:dyDescent="0.2">
      <c r="B24" s="17" t="s">
        <v>31</v>
      </c>
      <c r="C24" s="22" t="s">
        <v>32</v>
      </c>
      <c r="D24" s="19">
        <v>2100</v>
      </c>
      <c r="E24" s="19">
        <v>2300</v>
      </c>
    </row>
    <row r="25" spans="2:5" ht="25.5" x14ac:dyDescent="0.2">
      <c r="B25" s="24" t="s">
        <v>33</v>
      </c>
      <c r="C25" s="25" t="s">
        <v>34</v>
      </c>
      <c r="D25" s="19">
        <v>798</v>
      </c>
      <c r="E25" s="19">
        <v>838</v>
      </c>
    </row>
    <row r="26" spans="2:5" ht="25.5" x14ac:dyDescent="0.2">
      <c r="B26" s="17" t="s">
        <v>35</v>
      </c>
      <c r="C26" s="20" t="s">
        <v>36</v>
      </c>
      <c r="D26" s="19">
        <v>81200</v>
      </c>
      <c r="E26" s="19">
        <v>88000</v>
      </c>
    </row>
    <row r="27" spans="2:5" x14ac:dyDescent="0.2">
      <c r="B27" s="17" t="s">
        <v>37</v>
      </c>
      <c r="C27" s="20" t="s">
        <v>38</v>
      </c>
      <c r="D27" s="19">
        <v>14</v>
      </c>
      <c r="E27" s="19">
        <v>15</v>
      </c>
    </row>
    <row r="28" spans="2:5" ht="25.5" x14ac:dyDescent="0.2">
      <c r="B28" s="17" t="s">
        <v>39</v>
      </c>
      <c r="C28" s="20" t="s">
        <v>40</v>
      </c>
      <c r="D28" s="19">
        <v>6390</v>
      </c>
      <c r="E28" s="19">
        <v>6600</v>
      </c>
    </row>
    <row r="29" spans="2:5" s="5" customFormat="1" x14ac:dyDescent="0.2">
      <c r="B29" s="15" t="s">
        <v>41</v>
      </c>
      <c r="C29" s="23" t="s">
        <v>42</v>
      </c>
      <c r="D29" s="13">
        <f>SUM(D30+D32+D31)</f>
        <v>204580</v>
      </c>
      <c r="E29" s="13">
        <f>SUM(E30+E32+E31)</f>
        <v>205196</v>
      </c>
    </row>
    <row r="30" spans="2:5" ht="38.25" x14ac:dyDescent="0.2">
      <c r="B30" s="17" t="s">
        <v>43</v>
      </c>
      <c r="C30" s="20" t="s">
        <v>44</v>
      </c>
      <c r="D30" s="19">
        <v>10330</v>
      </c>
      <c r="E30" s="19">
        <v>10846</v>
      </c>
    </row>
    <row r="31" spans="2:5" ht="25.5" x14ac:dyDescent="0.2">
      <c r="B31" s="17" t="s">
        <v>45</v>
      </c>
      <c r="C31" s="20" t="s">
        <v>46</v>
      </c>
      <c r="D31" s="19">
        <v>188450</v>
      </c>
      <c r="E31" s="19">
        <v>188450</v>
      </c>
    </row>
    <row r="32" spans="2:5" ht="25.5" x14ac:dyDescent="0.2">
      <c r="B32" s="17" t="s">
        <v>47</v>
      </c>
      <c r="C32" s="20" t="s">
        <v>48</v>
      </c>
      <c r="D32" s="19">
        <v>5800</v>
      </c>
      <c r="E32" s="19">
        <v>5900</v>
      </c>
    </row>
    <row r="33" spans="2:5" s="5" customFormat="1" x14ac:dyDescent="0.2">
      <c r="B33" s="15" t="s">
        <v>49</v>
      </c>
      <c r="C33" s="23" t="s">
        <v>50</v>
      </c>
      <c r="D33" s="13">
        <f t="shared" ref="D33:E33" si="5">SUM(D34+D35+D36)</f>
        <v>15462</v>
      </c>
      <c r="E33" s="13">
        <f t="shared" si="5"/>
        <v>15962</v>
      </c>
    </row>
    <row r="34" spans="2:5" ht="38.25" x14ac:dyDescent="0.2">
      <c r="B34" s="17" t="s">
        <v>51</v>
      </c>
      <c r="C34" s="20" t="s">
        <v>52</v>
      </c>
      <c r="D34" s="19">
        <v>14500</v>
      </c>
      <c r="E34" s="19">
        <v>15000</v>
      </c>
    </row>
    <row r="35" spans="2:5" ht="25.5" x14ac:dyDescent="0.2">
      <c r="B35" s="17" t="s">
        <v>53</v>
      </c>
      <c r="C35" s="20" t="s">
        <v>54</v>
      </c>
      <c r="D35" s="19">
        <v>937</v>
      </c>
      <c r="E35" s="19">
        <v>937</v>
      </c>
    </row>
    <row r="36" spans="2:5" ht="76.5" x14ac:dyDescent="0.2">
      <c r="B36" s="17" t="s">
        <v>55</v>
      </c>
      <c r="C36" s="18" t="s">
        <v>56</v>
      </c>
      <c r="D36" s="19">
        <v>25</v>
      </c>
      <c r="E36" s="19">
        <v>25</v>
      </c>
    </row>
    <row r="37" spans="2:5" s="5" customFormat="1" x14ac:dyDescent="0.2">
      <c r="B37" s="26"/>
      <c r="C37" s="16" t="s">
        <v>57</v>
      </c>
      <c r="D37" s="27">
        <f>SUM(D12+D18+D22+D29+D33)</f>
        <v>747495</v>
      </c>
      <c r="E37" s="27">
        <f>SUM(E12+E18+E22+E29+E33)</f>
        <v>756444</v>
      </c>
    </row>
    <row r="38" spans="2:5" s="5" customFormat="1" ht="25.5" x14ac:dyDescent="0.2">
      <c r="B38" s="15" t="s">
        <v>58</v>
      </c>
      <c r="C38" s="16" t="s">
        <v>59</v>
      </c>
      <c r="D38" s="13">
        <f t="shared" ref="D38:E38" si="6">SUM(D39:D46)</f>
        <v>267878</v>
      </c>
      <c r="E38" s="13">
        <f t="shared" si="6"/>
        <v>313185</v>
      </c>
    </row>
    <row r="39" spans="2:5" ht="38.25" x14ac:dyDescent="0.2">
      <c r="B39" s="17" t="s">
        <v>60</v>
      </c>
      <c r="C39" s="20" t="s">
        <v>61</v>
      </c>
      <c r="D39" s="19">
        <v>0</v>
      </c>
      <c r="E39" s="19">
        <v>0</v>
      </c>
    </row>
    <row r="40" spans="2:5" ht="63.75" x14ac:dyDescent="0.2">
      <c r="B40" s="17" t="s">
        <v>62</v>
      </c>
      <c r="C40" s="18" t="s">
        <v>63</v>
      </c>
      <c r="D40" s="19">
        <v>194414</v>
      </c>
      <c r="E40" s="19">
        <v>240134</v>
      </c>
    </row>
    <row r="41" spans="2:5" ht="63.75" x14ac:dyDescent="0.2">
      <c r="B41" s="17" t="s">
        <v>64</v>
      </c>
      <c r="C41" s="20" t="s">
        <v>65</v>
      </c>
      <c r="D41" s="19">
        <v>2254</v>
      </c>
      <c r="E41" s="19">
        <v>2366</v>
      </c>
    </row>
    <row r="42" spans="2:5" ht="51" x14ac:dyDescent="0.2">
      <c r="B42" s="17" t="s">
        <v>66</v>
      </c>
      <c r="C42" s="20" t="s">
        <v>67</v>
      </c>
      <c r="D42" s="19">
        <v>606</v>
      </c>
      <c r="E42" s="19">
        <v>637</v>
      </c>
    </row>
    <row r="43" spans="2:5" ht="25.5" x14ac:dyDescent="0.2">
      <c r="B43" s="17" t="s">
        <v>68</v>
      </c>
      <c r="C43" s="20" t="s">
        <v>69</v>
      </c>
      <c r="D43" s="19">
        <v>60000</v>
      </c>
      <c r="E43" s="19">
        <v>60000</v>
      </c>
    </row>
    <row r="44" spans="2:5" ht="38.25" x14ac:dyDescent="0.2">
      <c r="B44" s="17" t="s">
        <v>70</v>
      </c>
      <c r="C44" s="20" t="s">
        <v>71</v>
      </c>
      <c r="D44" s="28">
        <v>3791</v>
      </c>
      <c r="E44" s="28">
        <v>3981</v>
      </c>
    </row>
    <row r="45" spans="2:5" ht="38.25" x14ac:dyDescent="0.2">
      <c r="B45" s="17" t="s">
        <v>72</v>
      </c>
      <c r="C45" s="20" t="s">
        <v>73</v>
      </c>
      <c r="D45" s="28">
        <v>1104</v>
      </c>
      <c r="E45" s="28">
        <v>1104</v>
      </c>
    </row>
    <row r="46" spans="2:5" ht="63.75" x14ac:dyDescent="0.2">
      <c r="B46" s="29" t="s">
        <v>74</v>
      </c>
      <c r="C46" s="30" t="s">
        <v>75</v>
      </c>
      <c r="D46" s="31">
        <v>5709</v>
      </c>
      <c r="E46" s="31">
        <v>4963</v>
      </c>
    </row>
    <row r="47" spans="2:5" s="5" customFormat="1" x14ac:dyDescent="0.2">
      <c r="B47" s="15" t="s">
        <v>76</v>
      </c>
      <c r="C47" s="16" t="s">
        <v>77</v>
      </c>
      <c r="D47" s="32">
        <f t="shared" ref="D47:E47" si="7">D48+D49+D50+D51</f>
        <v>7283</v>
      </c>
      <c r="E47" s="32">
        <f t="shared" si="7"/>
        <v>7596</v>
      </c>
    </row>
    <row r="48" spans="2:5" ht="25.5" x14ac:dyDescent="0.2">
      <c r="B48" s="17" t="s">
        <v>78</v>
      </c>
      <c r="C48" s="20" t="s">
        <v>79</v>
      </c>
      <c r="D48" s="28">
        <v>3253</v>
      </c>
      <c r="E48" s="28">
        <v>3394</v>
      </c>
    </row>
    <row r="49" spans="2:5" ht="25.5" x14ac:dyDescent="0.2">
      <c r="B49" s="17" t="s">
        <v>80</v>
      </c>
      <c r="C49" s="20" t="s">
        <v>81</v>
      </c>
      <c r="D49" s="28">
        <v>26</v>
      </c>
      <c r="E49" s="28">
        <v>26</v>
      </c>
    </row>
    <row r="50" spans="2:5" x14ac:dyDescent="0.2">
      <c r="B50" s="17" t="s">
        <v>82</v>
      </c>
      <c r="C50" s="20" t="s">
        <v>83</v>
      </c>
      <c r="D50" s="28">
        <v>3</v>
      </c>
      <c r="E50" s="28">
        <v>3</v>
      </c>
    </row>
    <row r="51" spans="2:5" x14ac:dyDescent="0.2">
      <c r="B51" s="17" t="s">
        <v>84</v>
      </c>
      <c r="C51" s="20" t="s">
        <v>85</v>
      </c>
      <c r="D51" s="28">
        <v>4001</v>
      </c>
      <c r="E51" s="28">
        <v>4173</v>
      </c>
    </row>
    <row r="52" spans="2:5" s="5" customFormat="1" ht="25.5" x14ac:dyDescent="0.2">
      <c r="B52" s="15" t="s">
        <v>86</v>
      </c>
      <c r="C52" s="16" t="s">
        <v>87</v>
      </c>
      <c r="D52" s="32">
        <f>SUM(D53:D53)</f>
        <v>4100</v>
      </c>
      <c r="E52" s="32">
        <f>SUM(E53:E53)</f>
        <v>4100</v>
      </c>
    </row>
    <row r="53" spans="2:5" ht="25.5" x14ac:dyDescent="0.2">
      <c r="B53" s="17" t="s">
        <v>88</v>
      </c>
      <c r="C53" s="20" t="s">
        <v>89</v>
      </c>
      <c r="D53" s="28">
        <v>4100</v>
      </c>
      <c r="E53" s="28">
        <v>4100</v>
      </c>
    </row>
    <row r="54" spans="2:5" s="5" customFormat="1" ht="25.5" x14ac:dyDescent="0.2">
      <c r="B54" s="15" t="s">
        <v>90</v>
      </c>
      <c r="C54" s="16" t="s">
        <v>91</v>
      </c>
      <c r="D54" s="32">
        <f t="shared" ref="D54:E54" si="8">SUM(D56+D55)</f>
        <v>69188</v>
      </c>
      <c r="E54" s="32">
        <f t="shared" si="8"/>
        <v>62608</v>
      </c>
    </row>
    <row r="55" spans="2:5" s="7" customFormat="1" ht="76.5" x14ac:dyDescent="0.2">
      <c r="B55" s="33" t="s">
        <v>92</v>
      </c>
      <c r="C55" s="34" t="s">
        <v>93</v>
      </c>
      <c r="D55" s="35">
        <v>65480</v>
      </c>
      <c r="E55" s="35">
        <v>58900</v>
      </c>
    </row>
    <row r="56" spans="2:5" ht="38.25" x14ac:dyDescent="0.2">
      <c r="B56" s="17" t="s">
        <v>94</v>
      </c>
      <c r="C56" s="20" t="s">
        <v>95</v>
      </c>
      <c r="D56" s="35">
        <v>3708</v>
      </c>
      <c r="E56" s="35">
        <v>3708</v>
      </c>
    </row>
    <row r="57" spans="2:5" s="5" customFormat="1" x14ac:dyDescent="0.2">
      <c r="B57" s="15" t="s">
        <v>96</v>
      </c>
      <c r="C57" s="16" t="s">
        <v>97</v>
      </c>
      <c r="D57" s="32">
        <f>SUM(D58:D68)</f>
        <v>6974</v>
      </c>
      <c r="E57" s="32">
        <f>SUM(E58:E68)</f>
        <v>6975</v>
      </c>
    </row>
    <row r="58" spans="2:5" ht="63.75" x14ac:dyDescent="0.2">
      <c r="B58" s="17" t="s">
        <v>98</v>
      </c>
      <c r="C58" s="18" t="s">
        <v>99</v>
      </c>
      <c r="D58" s="28">
        <v>64</v>
      </c>
      <c r="E58" s="28">
        <v>64</v>
      </c>
    </row>
    <row r="59" spans="2:5" ht="51" x14ac:dyDescent="0.2">
      <c r="B59" s="17" t="s">
        <v>100</v>
      </c>
      <c r="C59" s="20" t="s">
        <v>101</v>
      </c>
      <c r="D59" s="28">
        <v>10</v>
      </c>
      <c r="E59" s="28">
        <v>10</v>
      </c>
    </row>
    <row r="60" spans="2:5" ht="51" x14ac:dyDescent="0.2">
      <c r="B60" s="17" t="s">
        <v>102</v>
      </c>
      <c r="C60" s="20" t="s">
        <v>103</v>
      </c>
      <c r="D60" s="28">
        <v>25</v>
      </c>
      <c r="E60" s="28">
        <v>25</v>
      </c>
    </row>
    <row r="61" spans="2:5" ht="51" x14ac:dyDescent="0.2">
      <c r="B61" s="17" t="s">
        <v>104</v>
      </c>
      <c r="C61" s="20" t="s">
        <v>105</v>
      </c>
      <c r="D61" s="28">
        <v>695</v>
      </c>
      <c r="E61" s="28">
        <v>695</v>
      </c>
    </row>
    <row r="62" spans="2:5" ht="25.5" x14ac:dyDescent="0.2">
      <c r="B62" s="17" t="s">
        <v>106</v>
      </c>
      <c r="C62" s="20" t="s">
        <v>107</v>
      </c>
      <c r="D62" s="28">
        <v>125</v>
      </c>
      <c r="E62" s="28">
        <v>125</v>
      </c>
    </row>
    <row r="63" spans="2:5" ht="25.5" x14ac:dyDescent="0.2">
      <c r="B63" s="17" t="s">
        <v>108</v>
      </c>
      <c r="C63" s="20" t="s">
        <v>109</v>
      </c>
      <c r="D63" s="28">
        <v>155</v>
      </c>
      <c r="E63" s="28">
        <v>155</v>
      </c>
    </row>
    <row r="64" spans="2:5" ht="51" x14ac:dyDescent="0.2">
      <c r="B64" s="17" t="s">
        <v>110</v>
      </c>
      <c r="C64" s="20" t="s">
        <v>111</v>
      </c>
      <c r="D64" s="28">
        <v>948</v>
      </c>
      <c r="E64" s="28">
        <v>948</v>
      </c>
    </row>
    <row r="65" spans="1:5" ht="51" x14ac:dyDescent="0.2">
      <c r="B65" s="17" t="s">
        <v>112</v>
      </c>
      <c r="C65" s="20" t="s">
        <v>113</v>
      </c>
      <c r="D65" s="28">
        <v>5</v>
      </c>
      <c r="E65" s="28">
        <v>5</v>
      </c>
    </row>
    <row r="66" spans="1:5" ht="25.5" x14ac:dyDescent="0.2">
      <c r="B66" s="17" t="s">
        <v>114</v>
      </c>
      <c r="C66" s="20" t="s">
        <v>115</v>
      </c>
      <c r="D66" s="28">
        <v>15</v>
      </c>
      <c r="E66" s="28">
        <v>15</v>
      </c>
    </row>
    <row r="67" spans="1:5" ht="51" x14ac:dyDescent="0.2">
      <c r="B67" s="17" t="s">
        <v>116</v>
      </c>
      <c r="C67" s="20" t="s">
        <v>117</v>
      </c>
      <c r="D67" s="28">
        <v>125</v>
      </c>
      <c r="E67" s="28">
        <v>125</v>
      </c>
    </row>
    <row r="68" spans="1:5" ht="38.25" x14ac:dyDescent="0.2">
      <c r="B68" s="17" t="s">
        <v>118</v>
      </c>
      <c r="C68" s="20" t="s">
        <v>119</v>
      </c>
      <c r="D68" s="28">
        <v>4807</v>
      </c>
      <c r="E68" s="28">
        <v>4808</v>
      </c>
    </row>
    <row r="69" spans="1:5" s="5" customFormat="1" x14ac:dyDescent="0.2">
      <c r="B69" s="15"/>
      <c r="C69" s="16" t="s">
        <v>120</v>
      </c>
      <c r="D69" s="32">
        <f t="shared" ref="D69:E69" si="9">D57+D54+D52+D47+D38</f>
        <v>355423</v>
      </c>
      <c r="E69" s="32">
        <f t="shared" si="9"/>
        <v>394464</v>
      </c>
    </row>
    <row r="70" spans="1:5" s="5" customFormat="1" x14ac:dyDescent="0.2">
      <c r="B70" s="15" t="s">
        <v>121</v>
      </c>
      <c r="C70" s="16" t="s">
        <v>122</v>
      </c>
      <c r="D70" s="13">
        <f>SUM(D71:D96)</f>
        <v>960271.10000000009</v>
      </c>
      <c r="E70" s="13">
        <f>SUM(E71:E96)</f>
        <v>930960.20000000007</v>
      </c>
    </row>
    <row r="71" spans="1:5" s="7" customFormat="1" ht="25.5" x14ac:dyDescent="0.2">
      <c r="A71" s="36" t="s">
        <v>123</v>
      </c>
      <c r="B71" s="37" t="s">
        <v>124</v>
      </c>
      <c r="C71" s="34" t="s">
        <v>125</v>
      </c>
      <c r="D71" s="31">
        <v>1894.6</v>
      </c>
      <c r="E71" s="31">
        <v>0</v>
      </c>
    </row>
    <row r="72" spans="1:5" s="7" customFormat="1" ht="25.5" x14ac:dyDescent="0.2">
      <c r="B72" s="37" t="s">
        <v>126</v>
      </c>
      <c r="C72" s="34" t="s">
        <v>127</v>
      </c>
      <c r="D72" s="31">
        <v>26222.9</v>
      </c>
      <c r="E72" s="31">
        <v>0</v>
      </c>
    </row>
    <row r="73" spans="1:5" s="7" customFormat="1" ht="38.25" x14ac:dyDescent="0.2">
      <c r="B73" s="37" t="s">
        <v>132</v>
      </c>
      <c r="C73" s="34" t="s">
        <v>133</v>
      </c>
      <c r="D73" s="31">
        <v>3000</v>
      </c>
      <c r="E73" s="31">
        <v>3000</v>
      </c>
    </row>
    <row r="74" spans="1:5" s="7" customFormat="1" ht="51" x14ac:dyDescent="0.2">
      <c r="B74" s="37" t="s">
        <v>128</v>
      </c>
      <c r="C74" s="34" t="s">
        <v>129</v>
      </c>
      <c r="D74" s="31">
        <v>27753</v>
      </c>
      <c r="E74" s="31">
        <v>29379</v>
      </c>
    </row>
    <row r="75" spans="1:5" s="7" customFormat="1" ht="51" x14ac:dyDescent="0.2">
      <c r="B75" s="37" t="s">
        <v>130</v>
      </c>
      <c r="C75" s="34" t="s">
        <v>131</v>
      </c>
      <c r="D75" s="31">
        <v>859.5</v>
      </c>
      <c r="E75" s="31">
        <v>916.8</v>
      </c>
    </row>
    <row r="76" spans="1:5" ht="38.25" x14ac:dyDescent="0.2">
      <c r="B76" s="37" t="s">
        <v>134</v>
      </c>
      <c r="C76" s="34" t="s">
        <v>135</v>
      </c>
      <c r="D76" s="31">
        <v>1069.7</v>
      </c>
      <c r="E76" s="31">
        <v>0</v>
      </c>
    </row>
    <row r="77" spans="1:5" ht="76.5" x14ac:dyDescent="0.2">
      <c r="B77" s="37" t="s">
        <v>136</v>
      </c>
      <c r="C77" s="34" t="s">
        <v>137</v>
      </c>
      <c r="D77" s="31">
        <f>1937.6+354.4</f>
        <v>2292</v>
      </c>
      <c r="E77" s="31">
        <f>1937.6+354.4</f>
        <v>2292</v>
      </c>
    </row>
    <row r="78" spans="1:5" ht="38.25" x14ac:dyDescent="0.2">
      <c r="B78" s="37" t="s">
        <v>138</v>
      </c>
      <c r="C78" s="34" t="s">
        <v>139</v>
      </c>
      <c r="D78" s="31">
        <v>2175.8000000000002</v>
      </c>
      <c r="E78" s="31">
        <v>2175.8000000000002</v>
      </c>
    </row>
    <row r="79" spans="1:5" ht="38.25" x14ac:dyDescent="0.2">
      <c r="B79" s="33" t="s">
        <v>140</v>
      </c>
      <c r="C79" s="38" t="s">
        <v>141</v>
      </c>
      <c r="D79" s="31">
        <v>571.4</v>
      </c>
      <c r="E79" s="31">
        <v>571.4</v>
      </c>
    </row>
    <row r="80" spans="1:5" ht="51" x14ac:dyDescent="0.2">
      <c r="B80" s="33" t="s">
        <v>142</v>
      </c>
      <c r="C80" s="38" t="s">
        <v>143</v>
      </c>
      <c r="D80" s="31">
        <v>403.2</v>
      </c>
      <c r="E80" s="31">
        <v>403.2</v>
      </c>
    </row>
    <row r="81" spans="2:5" ht="25.5" x14ac:dyDescent="0.2">
      <c r="B81" s="37" t="s">
        <v>144</v>
      </c>
      <c r="C81" s="34" t="s">
        <v>145</v>
      </c>
      <c r="D81" s="31">
        <v>458.8</v>
      </c>
      <c r="E81" s="31">
        <v>458.8</v>
      </c>
    </row>
    <row r="82" spans="2:5" ht="25.5" x14ac:dyDescent="0.2">
      <c r="B82" s="37" t="s">
        <v>146</v>
      </c>
      <c r="C82" s="34" t="s">
        <v>147</v>
      </c>
      <c r="D82" s="31">
        <v>5629.2</v>
      </c>
      <c r="E82" s="31">
        <v>5629.2</v>
      </c>
    </row>
    <row r="83" spans="2:5" ht="191.25" x14ac:dyDescent="0.2">
      <c r="B83" s="37" t="s">
        <v>148</v>
      </c>
      <c r="C83" s="34" t="s">
        <v>149</v>
      </c>
      <c r="D83" s="31">
        <f>264457.6+76428.2</f>
        <v>340885.8</v>
      </c>
      <c r="E83" s="31">
        <f>264457.6+76428.2</f>
        <v>340885.8</v>
      </c>
    </row>
    <row r="84" spans="2:5" ht="191.25" x14ac:dyDescent="0.2">
      <c r="B84" s="39" t="s">
        <v>150</v>
      </c>
      <c r="C84" s="22" t="s">
        <v>151</v>
      </c>
      <c r="D84" s="31">
        <v>3049.2</v>
      </c>
      <c r="E84" s="31">
        <v>3049.2</v>
      </c>
    </row>
    <row r="85" spans="2:5" ht="165.75" x14ac:dyDescent="0.2">
      <c r="B85" s="40" t="s">
        <v>152</v>
      </c>
      <c r="C85" s="22" t="s">
        <v>153</v>
      </c>
      <c r="D85" s="31">
        <f>401110.9+42517.8</f>
        <v>443628.7</v>
      </c>
      <c r="E85" s="31">
        <f>401110.9+42517.8</f>
        <v>443628.7</v>
      </c>
    </row>
    <row r="86" spans="2:5" ht="165.75" x14ac:dyDescent="0.2">
      <c r="B86" s="17" t="s">
        <v>154</v>
      </c>
      <c r="C86" s="20" t="s">
        <v>155</v>
      </c>
      <c r="D86" s="31">
        <v>8057.3</v>
      </c>
      <c r="E86" s="31">
        <v>8057.3</v>
      </c>
    </row>
    <row r="87" spans="2:5" ht="76.5" x14ac:dyDescent="0.2">
      <c r="B87" s="41" t="s">
        <v>177</v>
      </c>
      <c r="C87" s="20" t="s">
        <v>178</v>
      </c>
      <c r="D87" s="31">
        <v>150</v>
      </c>
      <c r="E87" s="31">
        <v>150</v>
      </c>
    </row>
    <row r="88" spans="2:5" ht="51" x14ac:dyDescent="0.2">
      <c r="B88" s="17" t="s">
        <v>156</v>
      </c>
      <c r="C88" s="20" t="s">
        <v>157</v>
      </c>
      <c r="D88" s="31">
        <v>23635.3</v>
      </c>
      <c r="E88" s="31">
        <v>23635.3</v>
      </c>
    </row>
    <row r="89" spans="2:5" ht="63.75" x14ac:dyDescent="0.2">
      <c r="B89" s="17" t="s">
        <v>158</v>
      </c>
      <c r="C89" s="20" t="s">
        <v>159</v>
      </c>
      <c r="D89" s="31">
        <v>2057.1</v>
      </c>
      <c r="E89" s="31">
        <v>2057.1</v>
      </c>
    </row>
    <row r="90" spans="2:5" ht="76.5" x14ac:dyDescent="0.2">
      <c r="B90" s="33" t="s">
        <v>160</v>
      </c>
      <c r="C90" s="38" t="s">
        <v>161</v>
      </c>
      <c r="D90" s="31">
        <v>1588.8</v>
      </c>
      <c r="E90" s="31">
        <v>1588.8</v>
      </c>
    </row>
    <row r="91" spans="2:5" ht="51" x14ac:dyDescent="0.2">
      <c r="B91" s="33" t="s">
        <v>162</v>
      </c>
      <c r="C91" s="38" t="s">
        <v>163</v>
      </c>
      <c r="D91" s="31">
        <v>48</v>
      </c>
      <c r="E91" s="31">
        <v>48</v>
      </c>
    </row>
    <row r="92" spans="2:5" ht="51" x14ac:dyDescent="0.2">
      <c r="B92" s="33" t="s">
        <v>164</v>
      </c>
      <c r="C92" s="38" t="s">
        <v>165</v>
      </c>
      <c r="D92" s="31">
        <f>1807+8793</f>
        <v>10600</v>
      </c>
      <c r="E92" s="31">
        <f>0+8793</f>
        <v>8793</v>
      </c>
    </row>
    <row r="93" spans="2:5" ht="25.5" x14ac:dyDescent="0.2">
      <c r="B93" s="42" t="s">
        <v>166</v>
      </c>
      <c r="C93" s="22" t="s">
        <v>167</v>
      </c>
      <c r="D93" s="31">
        <v>5193.7</v>
      </c>
      <c r="E93" s="31">
        <v>5193.7</v>
      </c>
    </row>
    <row r="94" spans="2:5" ht="25.5" x14ac:dyDescent="0.2">
      <c r="B94" s="42" t="s">
        <v>168</v>
      </c>
      <c r="C94" s="22" t="s">
        <v>169</v>
      </c>
      <c r="D94" s="31">
        <v>8217</v>
      </c>
      <c r="E94" s="31">
        <v>8217</v>
      </c>
    </row>
    <row r="95" spans="2:5" ht="25.5" x14ac:dyDescent="0.2">
      <c r="B95" s="42" t="s">
        <v>170</v>
      </c>
      <c r="C95" s="43" t="s">
        <v>171</v>
      </c>
      <c r="D95" s="31">
        <v>17216.599999999999</v>
      </c>
      <c r="E95" s="31">
        <v>17216.599999999999</v>
      </c>
    </row>
    <row r="96" spans="2:5" ht="91.5" customHeight="1" x14ac:dyDescent="0.2">
      <c r="B96" s="33" t="s">
        <v>172</v>
      </c>
      <c r="C96" s="38" t="s">
        <v>176</v>
      </c>
      <c r="D96" s="31">
        <v>23613.5</v>
      </c>
      <c r="E96" s="31">
        <v>23613.5</v>
      </c>
    </row>
  </sheetData>
  <mergeCells count="8">
    <mergeCell ref="C1:E1"/>
    <mergeCell ref="C2:E2"/>
    <mergeCell ref="C3:E3"/>
    <mergeCell ref="B5:E5"/>
    <mergeCell ref="B7:B8"/>
    <mergeCell ref="C7:C8"/>
    <mergeCell ref="D7:E7"/>
    <mergeCell ref="B6:E6"/>
  </mergeCells>
  <pageMargins left="1.1811023622047245" right="0.59055118110236227" top="0.82677165354330717" bottom="0.78740157480314965" header="0.82677165354330717" footer="0.51181102362204722"/>
  <pageSetup paperSize="9" scale="77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2017-2018</vt:lpstr>
      <vt:lpstr>'2017-2018'!Заголовки_для_печати</vt:lpstr>
      <vt:lpstr>'2017-2018'!Область_печати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Новопашина Анна Александровна</cp:lastModifiedBy>
  <cp:lastPrinted>2015-10-19T11:01:30Z</cp:lastPrinted>
  <dcterms:created xsi:type="dcterms:W3CDTF">2015-10-19T05:24:43Z</dcterms:created>
  <dcterms:modified xsi:type="dcterms:W3CDTF">2015-10-19T11:01:48Z</dcterms:modified>
</cp:coreProperties>
</file>