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410" windowWidth="11415" windowHeight="4650" activeTab="0"/>
  </bookViews>
  <sheets>
    <sheet name="бюджет 2015г.  (2)" sheetId="1" r:id="rId1"/>
  </sheets>
  <definedNames>
    <definedName name="_xlnm.Print_Titles" localSheetId="0">'бюджет 2015г.  (2)'!$9:$11</definedName>
    <definedName name="_xlnm.Print_Area" localSheetId="0">'бюджет 2015г.  (2)'!$A$1:$F$536</definedName>
  </definedNames>
  <calcPr fullCalcOnLoad="1"/>
</workbook>
</file>

<file path=xl/sharedStrings.xml><?xml version="1.0" encoding="utf-8"?>
<sst xmlns="http://schemas.openxmlformats.org/spreadsheetml/2006/main" count="1700" uniqueCount="585">
  <si>
    <t>Музеи и постоянные выставки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</si>
  <si>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</si>
  <si>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Наименование</t>
  </si>
  <si>
    <t>Глава</t>
  </si>
  <si>
    <t>ЦСР</t>
  </si>
  <si>
    <t>ВР</t>
  </si>
  <si>
    <t>ВСЕГО</t>
  </si>
  <si>
    <t>Учреждения по внешкольной работе с детьми</t>
  </si>
  <si>
    <t>Библиотеки</t>
  </si>
  <si>
    <t>Обеспечение деятельности подведомственных учреждений</t>
  </si>
  <si>
    <t>Администрация городского округа город Салават Республики Башкортостан</t>
  </si>
  <si>
    <t>Глава местной администрации (исполнительно-распорядительного органа муниципального образования)</t>
  </si>
  <si>
    <t>Совет городского округа город Салават Республики Башкортостан</t>
  </si>
  <si>
    <t>Субсидии организациям электротранспорта</t>
  </si>
  <si>
    <t>Прочие мероприятия по благоустройству городских округов и поселений</t>
  </si>
  <si>
    <t>Социальные выплаты</t>
  </si>
  <si>
    <t>Государственная поддержка в сфере культуры, кинематографии, средств массовой информации</t>
  </si>
  <si>
    <t>Детские дошкольные учреждения</t>
  </si>
  <si>
    <t>Оздоровление детей за счет средств муниципальных образований</t>
  </si>
  <si>
    <t>Поисковые и аварийно-спасательные учреждения </t>
  </si>
  <si>
    <t xml:space="preserve">к решению  Совета городского округа город </t>
  </si>
  <si>
    <t>Салават Республики Башкортостан</t>
  </si>
  <si>
    <t>Сумма</t>
  </si>
  <si>
    <t>(тыс.рублей)</t>
  </si>
  <si>
    <t>Ведомственная структура расходов бюджета</t>
  </si>
  <si>
    <t>730</t>
  </si>
  <si>
    <t>764</t>
  </si>
  <si>
    <t>775</t>
  </si>
  <si>
    <t>Бюджетные инвестиции</t>
  </si>
  <si>
    <t>Организация и содержание мест захоронения</t>
  </si>
  <si>
    <t>Компенсация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</t>
  </si>
  <si>
    <t>Отдел культуры Администрации городского округа город Салават Республики Башкортостан</t>
  </si>
  <si>
    <t>Комитет по физической культуре и спорту Администрации городского округа город Салават Республики Башкортостан</t>
  </si>
  <si>
    <t>Комитет по делам молодежи Администрации городского округа город Салават Республики Башкортостан</t>
  </si>
  <si>
    <t>769</t>
  </si>
  <si>
    <t>757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</si>
  <si>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</si>
  <si>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</si>
  <si>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(муниципальных) нужд</t>
  </si>
  <si>
    <t>200</t>
  </si>
  <si>
    <t>Социальное обеспечение и иные выплаты населению</t>
  </si>
  <si>
    <t>300</t>
  </si>
  <si>
    <t>Иные бюджетные ассигнования</t>
  </si>
  <si>
    <t>800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</si>
  <si>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</si>
  <si>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600</t>
  </si>
  <si>
    <t>Обслуживание государственного (муниципального) долга</t>
  </si>
  <si>
    <t>700</t>
  </si>
  <si>
    <t>706</t>
  </si>
  <si>
    <t>732</t>
  </si>
  <si>
    <t>Обеспечение деятельности (оказание услуг) подведомственных учреждений</t>
  </si>
  <si>
    <t>Отдел строительства, транспорта и связи Администрации городского округа город Салават Республики Башкортостан</t>
  </si>
  <si>
    <t>733</t>
  </si>
  <si>
    <t>792</t>
  </si>
  <si>
    <t>705</t>
  </si>
  <si>
    <t>Контрольно-счетная палата городского округа город Салават Республики Башкортостан</t>
  </si>
  <si>
    <t>Мероприятия в области строительства, архитектуры и градостроительства</t>
  </si>
  <si>
    <t>Дорожное хозяйство</t>
  </si>
  <si>
    <t>400</t>
  </si>
  <si>
    <t>4</t>
  </si>
  <si>
    <t>704</t>
  </si>
  <si>
    <t>Непрограммные расходы</t>
  </si>
  <si>
    <t>Аппараты органов государственной власти Республики Башкортостан</t>
  </si>
  <si>
    <t>Подпрограмма "Оценка недвижимости, признание прав и регулирование отношений по муниципальной собственности"</t>
  </si>
  <si>
    <t>Мероприятия в сфере культуры, кинематографии</t>
  </si>
  <si>
    <t>Содержание ребенка в приемной семье</t>
  </si>
  <si>
    <t>Вознаграждение, причитающееся приемному родителю</t>
  </si>
  <si>
    <t>Содержание ребенка в семье опекуна</t>
  </si>
  <si>
    <t>Учреждения в сфере общегосударственного управления</t>
  </si>
  <si>
    <t>Отдел муниципального контроля Администрации городского округа город Салават Республики Башкортостан</t>
  </si>
  <si>
    <t>Муниципальная программа "Управление муниципальными финансами и муниципальным долгом городского округа город Салават Республики Башкортостан"</t>
  </si>
  <si>
    <t>Подпрограмма "Совершенствование бюджетной политики и эффективное использование бюджетного потенциала городского округа город Салават Республики Башкортостан"</t>
  </si>
  <si>
    <t>Процентные платежи по муниципальному долгу</t>
  </si>
  <si>
    <t>Подпрограмма "Повышение безопасности населения и защищенности потенциально опасных объектов экономики от угроз природного и техногенного характера в городском округе город Салават Республики Башкортостан"</t>
  </si>
  <si>
    <t>Резервные фонды местных администраций</t>
  </si>
  <si>
    <t>Мероприятия в области коммунального хозяйства</t>
  </si>
  <si>
    <t>Муниципальная программа "Развитие средств массовой информации городского округа город Салават Республики Башкортостан"</t>
  </si>
  <si>
    <t>Мероприятия в области социальной политики</t>
  </si>
  <si>
    <t>Меры социальной поддержки и социальные выплаты отдельным категориям граждан, установленные решениями органов местного самоуправления</t>
  </si>
  <si>
    <t>Подпрограмма "Развитие системы социальной поддержки многодетных семей в городском округе город Салават Республики Башкортостан"</t>
  </si>
  <si>
    <t>Оценка недвижимости, признание прав и регулирование отношений по государственной собственности</t>
  </si>
  <si>
    <t>Содержание и обслуживание муниципальной казны</t>
  </si>
  <si>
    <t>Доплата к пенсии муниципальных служащих</t>
  </si>
  <si>
    <t>Организация и осуществление деятельности по опеке и попечительству</t>
  </si>
  <si>
    <t>Образование и обеспечение деятельности комиссий по делам несовершеннолетних и защите их прав</t>
  </si>
  <si>
    <t>Создание и обеспечение деятельности административных комиссий</t>
  </si>
  <si>
    <t>Муниципальная программа "Транспортное развитие городского округа город Салават Республики Башкортостан"</t>
  </si>
  <si>
    <t>Подпрограмма "Развитие дорожного хозяйства в городском округе город Салават Республики Башкортостан"</t>
  </si>
  <si>
    <t>Мероприятия в области жилищного хозяйства</t>
  </si>
  <si>
    <t>Подпрограмма "Развитие объектов внешнего благоустройства территории городского округа город Салават Республики Башкортостан"</t>
  </si>
  <si>
    <t>Мероприятия в области физической культуры и спорта</t>
  </si>
  <si>
    <t>Школы-детские сады, школы начальные, неполные средние, средние и вечерние (сменные)</t>
  </si>
  <si>
    <t>Мероприятия в сфере молодежной политики</t>
  </si>
  <si>
    <t>Учреждения в сфере отдыха и оздоровления</t>
  </si>
  <si>
    <t>Учреждения в сфере образования</t>
  </si>
  <si>
    <t>Осуществление государственных полномочий по предоставлению бесплатного проезда детям-сиротам и детям, оставшимся без попечения родителей, обучающимся в образовательных учреждениях независимо от их организационно-правовой формы, на период обучения</t>
  </si>
  <si>
    <t>Мероприятия по предупреждению и ликвидации болезней животных, их лечению, защите населения от болезней, общих для человека и животных</t>
  </si>
  <si>
    <t>Подпрограмма "Развитие городского электрического автотранспорта на территории городского округа город Салават Республики Башкортостан"</t>
  </si>
  <si>
    <t>Подпрограмма " Обеспечение реализации программы "Транспортное развитие городского округа город Салават Республики Башкортостан"</t>
  </si>
  <si>
    <t>Подпрограмма "Разработка документации по планировке территории городского округа город Салават Республики Башкортостан"</t>
  </si>
  <si>
    <t>Подпрограмма "Развитие общедоступных библиотек городского округа город Салават Республики Башкортостан"</t>
  </si>
  <si>
    <t>Подпрограмма "Противодействие злоупотреблению наркотиками и их незаконному обороту в городском округе город Салават Республики Башкортостан"</t>
  </si>
  <si>
    <t>Подпрограмма "Развитие детско-юношеского спорта в городском округе город Салават Республики Башкортостан"</t>
  </si>
  <si>
    <t>Подпрограмма "Развитие системы отдыха и оздоровления детей, подростков и молодежи в городском округе город Салават Республики Башкортостан"</t>
  </si>
  <si>
    <t>Подпрограмма "Мероприятия в сфере молодежной политики в городском округе город Салават Республики Башкортостан"</t>
  </si>
  <si>
    <t>Подпрограмма "Развитие системы дошкольного образования городского округа город Салават Республики Башкортостан"</t>
  </si>
  <si>
    <t>Подпрограмма "Развитие системы общего образования городского округа город Салават Республики Башкортостан"</t>
  </si>
  <si>
    <t>Подпрограмма "Развитие системы дополнительного образования городского округа город Салават Республики Башкортостан"</t>
  </si>
  <si>
    <t>Подпрограмма "Развитие школьного туризма для учащихся городского округа город Салават Республики Башкортостан "Моя малая Родина Башкортостан"</t>
  </si>
  <si>
    <t>Подпрограмма "Психолого-медико-педагогическая поддержка детей и подростков городского округа город Салават Республики Башкортостан"</t>
  </si>
  <si>
    <t>Подпрограмма "Развитие кадрового потенциала в городском округе город Салават Республики Башкортостан"</t>
  </si>
  <si>
    <t>Подпрограмма "Благополучное детство и укрепление семенных ценностей в  городском округе город Салават Республики Башкортостан"</t>
  </si>
  <si>
    <t>Подпрограмма "Мероприятия в системе образования, направленные на обеспечение качества образовательных услуг в городском округе город Салават Республики Башкортостан"</t>
  </si>
  <si>
    <t>Подпрограмма "Благополучное детство и укрепление семейных ценностей в городском округе город Салават Республики Башкортостан"</t>
  </si>
  <si>
    <t>Муниципальная программа "Качественное  жилищно - коммунальное обслуживание городского округа город Салават Республики Башкортостан"</t>
  </si>
  <si>
    <t>Подпрограмма " Обеспечение реализации программы "Качественное  жилищно - коммунальное обслуживание городского округа город Салават Республики Башкортостан"</t>
  </si>
  <si>
    <t>Подпрограмма "Развитие бытового обслуживания населения в городском округе город Салават Республики Башкортостан"</t>
  </si>
  <si>
    <t>Муниципальная программа "Доступное жилье в городском округе город Салават Республики Башкортостан"</t>
  </si>
  <si>
    <t>Подпрограмма "Обеспечение реализации программы "Управление муниципальными финансами и муниципальным долгом городского округа город Салават Республики Башкортостан"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</si>
  <si>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приобретение учебников и учебных пособий, средств обучения, игр, игрушек муниципальных общеобразовательных организаций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</si>
  <si>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педагогических работников муниципальных общеобразовательных организаций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</si>
  <si>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приобретение учебников и учебных пособий, средств обучения, игр, игрушек муниципальных дошкольных образовательных организаций и муниципальных общеобразовательных организаций, предоставляющих дошкольное образование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</si>
  <si>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педагогических работников муниципальных дошкольных образовательных организаций и муниципальных общеобразовательных организаций, предоставляющих дошкольное образование</t>
  </si>
  <si>
    <t>Отдельные мероприятия в области автомобильного транспорта</t>
  </si>
  <si>
    <t>Подпрограмма "Обеспечение необходимых условий для своевременной подготовки городского округа город Салават Республики Башкортостан к пропуску ледохода и весеннего паводка"</t>
  </si>
  <si>
    <t>Подпрограмма "Создание общественных спасательных постов в местах массового отдыха населения и обучения населения, плаванию и приемам спасания на воде в городском округе город Салават Республики Башкортостан"</t>
  </si>
  <si>
    <t>Мероприятия по развитию малого и среднего предпринимательства</t>
  </si>
  <si>
    <t>Подпрограмма "Доступная среда в городском округе город Салават Республики Башкортостан"</t>
  </si>
  <si>
    <t>Реализация мероприятий республиканской целевой программы «Доступная среда» на 2011-2015 годы</t>
  </si>
  <si>
    <t>3</t>
  </si>
  <si>
    <t>Подпрограмма "Поддержка деятельности общественных организаций в городском округе город Салават Республики Башкортостан"</t>
  </si>
  <si>
    <t>Подпрограмма "Сохранение и развитие исполнительских искусств, проведение концертов, городских, республиканских мероприятий, конкурсов, фестивалей современного изобразительного искусства, создание условий для развития национальных культур и межрегионального сотрудничества в городском округе город Салават республики Башкортостан"</t>
  </si>
  <si>
    <t>Подпрограмма "Развитие художественного и музыкального образования (дополнительного образования в сфере культуры и искусства) городского округа город Салават Республики Башкортостан"</t>
  </si>
  <si>
    <t>Муниципальная программа "Снижение рисков и смягчение последствий чрезвычайных ситуаций природного и техногенного характера в городском округе город Салават Республики Башкортостан"</t>
  </si>
  <si>
    <t>Муниципальная программа "Развитие субъектов малого и среднего предпринимательства в городском округе город Салават Республики Башкортостан"</t>
  </si>
  <si>
    <t>Муниципальная программа "Развитие торговли в городском округе город Салават Республики Башкортостан"</t>
  </si>
  <si>
    <t>Муниципальная программа "Развитие  образования в городском округе город Салават Республики Башкортостан"</t>
  </si>
  <si>
    <t>Подпрограмма обеспечения сохранности жилищного фонда и создания безопасных, благоприятных условий проживания граждан в городском округе город Салават Республики Башкортостан"</t>
  </si>
  <si>
    <t>Подпрограмма "Модернизация систем коммунальной инфраструктуры городского округа город Салават Республики Башкортостан"</t>
  </si>
  <si>
    <t>Подпрограмма "Развитие музеев в городском округе город Салават Республики Башкортостан"</t>
  </si>
  <si>
    <t>Подпрограмма "Развитие массовой физической культуры и спорта в городском округе город Салават Республики Башкортостан"</t>
  </si>
  <si>
    <t>Подпрограмма "Создание  социально экономических, организационных условий и гарантий для социального становления и развития молодых граждан в городском округе город Салават Республики Башкортостан"</t>
  </si>
  <si>
    <t>Муниципальная программа "Национально-культурное развитие в городском округе город Салават Республики Башкортостан"</t>
  </si>
  <si>
    <t>Подпрограмма "Обеспечение реализации программы "Национально-культурное развитие в городском округе город Салават Республики Башкортостан"</t>
  </si>
  <si>
    <t>Муниципальная программа "Развитие физической культуры и спорта в городском округе город Салават Республики Башкортостан"</t>
  </si>
  <si>
    <t>Подпрограмма "Обеспечение реализации программы "Развитие физической культуры и спорта в городском округе город Салават Республики Башкортостан"</t>
  </si>
  <si>
    <t>Муниципальная программа "Развитие молодежной политики в городском округе город Салават Республики Башкортостан"</t>
  </si>
  <si>
    <t>Подпрограмма "Обеспечение реализации программы "Развитие молодежной политики в городском округе город Салават Республики Башкортостан"</t>
  </si>
  <si>
    <t>Подпрограмма "Обеспечение реализации программы "Развитие  образования в городском округе город Салават Республики Башкортостан"</t>
  </si>
  <si>
    <t>Финансовое управление Администрации городского округа город Салават Республики Башкортостан</t>
  </si>
  <si>
    <t>Подпрограмма "Профилактика терроризма и экстремизма, а также минимизация и (или) ликвидация последствий проявлений терроризма на территории городского округа город Салават Республики Башкортостан"</t>
  </si>
  <si>
    <t>Подпрограмма "Сохранение, популяризация, охрана объектов культурного наследия на территории городского округа город Салават Республики Башкортостан"</t>
  </si>
  <si>
    <t>Управление городского хозяйства Администрации городского округа город Салават Республики Башкортостан</t>
  </si>
  <si>
    <t>Уплата взносов на капитальный ремонт в отношении помещений, находящихся в государственной или муниципальной собственности</t>
  </si>
  <si>
    <t>Субсидии для поддержки мероприятий муниципальных программ развития субъектов малого и среднего предпринимательства и по обеспечению текущего финансирования деятельности бизнес-инкубаторов</t>
  </si>
  <si>
    <t>Субвенции для осуществления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бесплатным питанием</t>
  </si>
  <si>
    <t>Субвенции для осуществления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школьной формой либо заменяющим ее комплектом детской одежды для посещения школьных занятий</t>
  </si>
  <si>
    <t>Учреждения в сфере средств массовой информации</t>
  </si>
  <si>
    <t>Публикация муниципальных правовых актов и иной официальной информации</t>
  </si>
  <si>
    <t>Субсидии на софинансирование капитальных вложений в объекты муниципальной собственности</t>
  </si>
  <si>
    <t>Доплаты к пенсии  муниципальных служащих</t>
  </si>
  <si>
    <t>Переподготовка и повышение квалификации кадров</t>
  </si>
  <si>
    <t>Мероприятия для детей и молодежи</t>
  </si>
  <si>
    <t>Субвенции для осуществления государственных полномочий по организации и обеспечению отдыха и оздоровления детей (за исключением организации отдыха детей в каникулярное время)</t>
  </si>
  <si>
    <t>Субвенции для осуществления государственных полномочий по организации отдыха детей-сирот и детей, оставшихся без попечения родителей</t>
  </si>
  <si>
    <t>Подпрограмма "Проведение кадастровых работ по межеванию земельных участков"</t>
  </si>
  <si>
    <t>Капитальные вложения в объекты недвижимого имущества государственной (муниципальной) собственности</t>
  </si>
  <si>
    <t>Субсидии на проведение кадастровых работ по межеванию земельных участков в целях их предоставления гражданам, имеющим трех и более несовершеннолетних детей, а также ребенка-инвалида</t>
  </si>
  <si>
    <t>Реализация комплекса мероприятий по формированию общей среды жизнедеятельности с учетом потребности инвалидов</t>
  </si>
  <si>
    <t>Прочие выплаты по обязательствам государства</t>
  </si>
  <si>
    <t>Субсидии на софинансирование расходов по содержанию, ремонту, капитальному ремонту, строительству и реконструкции автомобильных дорог общего пользования местного значения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</si>
  <si>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административно-управленческого и вспомогательного персонала муниципальных дошкольных образовательных организаций и муниципальных общеобразовательных организаций, предоставляющих дошкольное образование, участвующего в реализации общеобразовательных программ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</si>
  <si>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административно-управленческого и вспомогательного персонала муниципальных общеобразовательных организаций, участвующего в реализации общеобразовательных программ</t>
  </si>
  <si>
    <t>Субвенции для осуществления государственных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</si>
  <si>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Субвенции на проведение ремонта жилых помещений, нанимателями или членами семей нанимателей по договорам социального найма либо собственниками которых являются дети-сироты и дети, оставшиеся без попечения родителей, лица из числа детей-сирот и детей, оставшихся без попечения родителей</t>
  </si>
  <si>
    <t>Субвенции по выплате ежемесячного пособия на содержание детей, переданных на патронатное воспитание</t>
  </si>
  <si>
    <t>Субвенции по выплате вознаграждения, причитающегося патронатным воспитателям</t>
  </si>
  <si>
    <t>Муниципальная программа "Обеспечение общественной безопасности в городском округе город Салават Республики Башкортостан на 2015-2020 годы"</t>
  </si>
  <si>
    <t>Подпрограмма "Профилактика правонарушений и борьба с преступностью  в городском округе город Салават Республики Башкортостан"</t>
  </si>
  <si>
    <t>Приложение №12</t>
  </si>
  <si>
    <t>2017 год</t>
  </si>
  <si>
    <t>2018 год</t>
  </si>
  <si>
    <t>городского округа город  Салават Республики Башкортостан на 2017 и 2018 годов</t>
  </si>
  <si>
    <t>Муниципальная программа "Экология и природные ресурсы городского округа город Салават Республики Башкортостан"</t>
  </si>
  <si>
    <t>Подпрограмма "Снижение объемов выбросов  загрязняющих веществ в атмосферу и снижение  содержания загрязняющих веществ в сточных водах, сбрасываемых в реку Белая"</t>
  </si>
  <si>
    <t>Мероприятия по благоустройству территорий населенных пунктов</t>
  </si>
  <si>
    <t>Подпрограмма "Совершенствование системы управления твердыми бытовыми отходами на территории городского округа город Салават Республики Башкортостан"</t>
  </si>
  <si>
    <t>Муниципальная программа "Социальная поддержка граждан в  городском округе город Салават Республики Башкортостан"</t>
  </si>
  <si>
    <t>900</t>
  </si>
  <si>
    <t>Иные средства</t>
  </si>
  <si>
    <t>УСЛОВНО УТВЕРЖДЕННЫЕ РАСХОДЫ</t>
  </si>
  <si>
    <t>Подпрограмма "Обеспечение реализации муниципальной программы "Экология и природные ресурсы городского округа город Салават Республики Башкортостан"</t>
  </si>
  <si>
    <t>Основное мероприятие "Оказание психолого-педагогической и медико-социальной помощи населению"</t>
  </si>
  <si>
    <t>Основное мероприятие "Организация работы с подростками и молодежью"</t>
  </si>
  <si>
    <t>Основное мероприятие "Организация мероприятий, направленных на гражданско-патриотическое воспитание, проблемы духовно-нравственных ценностей и гражданской культуры молодежи"</t>
  </si>
  <si>
    <t>Основное мероприятие "Организация мероприятий, направленных на развитие КВН"</t>
  </si>
  <si>
    <t>Основное мероприятие "Участие в республиканских мероприятиях"</t>
  </si>
  <si>
    <t>Основное мероприятие "Мероприятия, направленные на развитие детских и молодежных общественных объединений"</t>
  </si>
  <si>
    <t>Основное мероприятие "Организация малозатратных форм отдыха, оздоровления и занятости в каникулярное время детей, подростков и молодежи"</t>
  </si>
  <si>
    <t>Основное мероприятие "Реализация комплекса мероприятий по формированию общей среды жизнедеятельности с учетом потребности инвалидов"</t>
  </si>
  <si>
    <t>Основное мероприятие "Аппараты органов государственной власти Республики Башкортостан"</t>
  </si>
  <si>
    <t>Основное мероприятие "Учебно-методические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пункты"</t>
  </si>
  <si>
    <t>Основное мероприятие "Проведение общегородских мероприятий по профилактике экстремизма в молодежной среде"</t>
  </si>
  <si>
    <t>Основное мероприятие "Проведение концертов и иных зрелищных мероприятий"</t>
  </si>
  <si>
    <t>Основное мероприятие "Обеспечение деятельности развития национальных культур, поддержка национальных, общественных коллективов, КДЦ "Агидель"</t>
  </si>
  <si>
    <t>Основное мероприятие "Оказание муниципальных услуг (выполнение работ) и обеспечение деятельности в сфере дополнительного образования учреждений культуры и искусства"</t>
  </si>
  <si>
    <t>Основное мероприятие "Выполнение мероприятий по охране культурного наследия"</t>
  </si>
  <si>
    <t>Основное мероприятие "Оказание муниципальных услуг (выполнение работ) и обеспечение деятельности учреждений культуры и искусства"</t>
  </si>
  <si>
    <t>Основное мероприятие "Обеспечение реализации муниципальной программы, управление, реализация, а также контроль за указанными подпрограммами"</t>
  </si>
  <si>
    <t>Основное мероприятие "Лекционная антинаркотическая работа с учащимися"</t>
  </si>
  <si>
    <t>Основное мероприятие "Обеспечение деятельности спортивных клубов и физкультурно-оздоровительных комплексов"</t>
  </si>
  <si>
    <t>Основное мероприятие "Обеспечение деятельности детско-юношеских спортивных школ"</t>
  </si>
  <si>
    <t>Основное мероприятие "Организация и проведение летней физкультурно-оздоровительной кампании для учащихся учреждений дополнительного образования детей физкультурно-спортивной направленности"</t>
  </si>
  <si>
    <t>Основное мероприятие "Меры социальной поддержки - бесплатное предоставление физкультурно-спортивных услуг муниципальными учреждениями, подведомственными КФКС Администрации ГО г. Салават РБ"</t>
  </si>
  <si>
    <t>Основное мероприятие "Управление реализацией и контроль за выполнением указанных подпрограмм"</t>
  </si>
  <si>
    <t>Основное мероприятие "Организация и проведение спортивного мероприятия "Лига дворовых чемпионов. Летний старт" под девизом спорт против наркотиков"</t>
  </si>
  <si>
    <t>Основное мероприятие "Обеспечение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организациях"</t>
  </si>
  <si>
    <t>Основное мероприятие "Выплата компенсации части родительской платы за содержание ребенка в дошкольных образовательных организациях, реализующих основную общеобразовательную программу дошкольного образования"</t>
  </si>
  <si>
    <t>Основное мероприятие "Обеспечение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педагогических работников муниципальных дошкольных образовательных организаций и муниципальных общеобразовательных организаций, предоставляющих дошкольное образование"</t>
  </si>
  <si>
    <t>Основное мероприятие "Обеспечение государственных гарантий реализации прав на получение общедоступного и бесплатного общего образования в муниципальных общеобразовательных организациях"</t>
  </si>
  <si>
    <t xml:space="preserve">Основное мероприятие "Предоставление мер государственной поддержки многодетным семьям по бесплатному питанию учащихся" </t>
  </si>
  <si>
    <t xml:space="preserve">Основное мероприятие "Предоставление мер государственной поддержки многодетным семьям по бесплатному обеспечению учащихся школьной формой либо заменяющим ее комплектом детской одежды для посещения школьных занятий" </t>
  </si>
  <si>
    <t>Основное мероприятие "Обеспечение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приобретение учебников и учебных пособий, средств обучения, игр, игрушек муниципальных общеобразовательных организаций"</t>
  </si>
  <si>
    <t>Основное мероприятие "Развитие дополнительного образования детей в системе образования"</t>
  </si>
  <si>
    <t>Основное мероприятие "Усиление социальной защиты и содействия в обеспечении социальных гарантий"</t>
  </si>
  <si>
    <t>Основное мероприятие "Подготовка и повышение квалификации педагогических кадров"</t>
  </si>
  <si>
    <t>Основное мероприятие "Оказание методических, экспертно-аналитических, информационных, консультационных услуг педагогическим и руководящим работникам, обучающимся, детям и воспитанникам образовательных организаций"</t>
  </si>
  <si>
    <t>Основное мероприятие "Развитие материально-технической базы дошкольных образовательных организаций"</t>
  </si>
  <si>
    <t>Основное мероприятие "Развитие материально-технической базы образовательных учреждений"</t>
  </si>
  <si>
    <t>Основное мероприятие "Выплата стипендий одаренным школьникам"</t>
  </si>
  <si>
    <t>Основное мероприятие "Развитие материально-технической базы"</t>
  </si>
  <si>
    <r>
      <t>Основное мероприятие "Проведение и участие в городских, республиканских, всероссийских, международных конкурсах, смотрах, мероприятиях</t>
    </r>
    <r>
      <rPr>
        <b/>
        <i/>
        <sz val="10"/>
        <color indexed="8"/>
        <rFont val="Arial"/>
        <family val="2"/>
      </rPr>
      <t>"</t>
    </r>
  </si>
  <si>
    <t>Основное мероприятие "Осуществление поддержки одаренных детей, участие в городских, республиканских, всероссийских олимпиадах"</t>
  </si>
  <si>
    <t>Основное мероприятие "Организация и обеспечение отдыха детей (за исключением организации отдыха детей в каникулярное время)</t>
  </si>
  <si>
    <t>Основное мероприятие "Проведение оздоровительной кампании в загородных стационарных учреждениях отдыха и оздоровления детей, подростков и учащейся молодежи"</t>
  </si>
  <si>
    <t>Основное мероприятие "Развитие материально-технической базы загородных стационарных учреждений отдыха и оздоровления детей, подростков и учащейся молодежи"</t>
  </si>
  <si>
    <t>Основное мероприятие "Руководство и управление образования"</t>
  </si>
  <si>
    <t>Основное мероприятие "Проведение культурно-массовых мероприятий для детей, подростков, учащейся молодежи с целью пропаганды патриотизма, их ориентации на духовные ценности"</t>
  </si>
  <si>
    <t>Основное мероприятие "Проведение культурно-массовых мероприятий для детей, подростков, учащейся молодежи с целью пропаганды здорового образа жизни"</t>
  </si>
  <si>
    <t>Основное мероприятие "Организация и обеспечение отдыха детей-сирот и детей, оставшихся без попечения родителей"</t>
  </si>
  <si>
    <t>Основное мероприятие "Выплаты ежемесячного пособия на содержание ребенка в приемной семье"</t>
  </si>
  <si>
    <t>Основное мероприятие "Выплата вознаграждения, причитающегося приемному родителю"</t>
  </si>
  <si>
    <t>Основное мероприятие "Выплата ежемесячного пособия на содержание ребенка в семье опекуна (попечителя)"</t>
  </si>
  <si>
    <t>Основное мероприятие "Предоставление бесплатного проезда детям-сиротам и детям, оставшимся без попечения родителей, обучающимся в образовательных учреждениях на период обучения"</t>
  </si>
  <si>
    <t>Основное мероприятие "Выплата вознаграждения, причитающегося патронатным воспитателям"</t>
  </si>
  <si>
    <t>Основное мероприятие "Выплата ежемесячного пособия на содержание детей, переданных на патронатное воспитание"</t>
  </si>
  <si>
    <t>Основное мероприятие "Обеспечение жилыми помещениями детей-сирот, детей, оставшихся без попечения родителей, а также детей, находящихся под опекой (попечительством) не имеющих закрепленного жилого помещения и проведение ремонта жилых помещений"</t>
  </si>
  <si>
    <t>Управление образования Администрации городского округа город Салават Республики Башкортостан</t>
  </si>
  <si>
    <t xml:space="preserve">Основное мероприятие "Предпаводковые мероприятия проводимых МБУ Аварийно-спасательная служба городского округа город Салават Республики Башкортостан проведение взрывных работ по ликвидации ледовых заторов на р. Белая" </t>
  </si>
  <si>
    <t xml:space="preserve">Основное мероприятие "организация выставления дополнительных постов в местах отдыха населения на воде на период купального сезона" </t>
  </si>
  <si>
    <t>Основное мероприятие " Осуществление деятельности по опеке и попечительству"</t>
  </si>
  <si>
    <t>Основное мероприятие " Осуществление деятельности  комиссий по делам несовершеннолетних и защите их прав"</t>
  </si>
  <si>
    <t>Основное мероприятие " Дорожное хозяйство"</t>
  </si>
  <si>
    <t>Основное мероприятие " По содержанию, ремонту, капитальному ремонту, строительству и реконструкции автомобильных дорог общего пользования местного значения"</t>
  </si>
  <si>
    <t>Основное мероприятие" Вознаграждение управляющим компаниям за сбор платы за найм, возмещение коммунальных услуг по населенным помещениям"</t>
  </si>
  <si>
    <t>Основное мероприятие" Уплата взносов на капитальный ремонт в отношении помещений, находящихся в государственной или муниципальной собственности"</t>
  </si>
  <si>
    <t>Основное мероприятие "Благоустройство городских территорий"</t>
  </si>
  <si>
    <t>Основное мероприятие "Организация и содержание мест захоронения"</t>
  </si>
  <si>
    <t>Основное мероприятие "Обеспечение деятельности (оказание услуг) подведомственных учреждений"</t>
  </si>
  <si>
    <t>Основное мероприятие "Благоустройство территорий населенных пунктов"</t>
  </si>
  <si>
    <t>Основное мероприятие "Отдельные мероприятия в области автомобильного транспорта"</t>
  </si>
  <si>
    <t>Основное мероприятие "Субсидии организациям электротранспорта"</t>
  </si>
  <si>
    <t>основное мероприятие" Разработка документации по планировке территории"</t>
  </si>
  <si>
    <t xml:space="preserve"> Основное мероприятие "Мероприятия по разработке схем территориального планирования, градостроительных и технических регламентов, градостроительное зонирование, планировке территорий"</t>
  </si>
  <si>
    <t>Основное мероприятие "Обеспечение деятельности МАУ  "Телекомпания "Салават" городского округа города Салават Республики Башкортостан</t>
  </si>
  <si>
    <t>Основное мероприятие "Управление и контроль за реализацией программы"</t>
  </si>
  <si>
    <t>Основное мероприятие" Обеспечение и реализация муниципальной программы"</t>
  </si>
  <si>
    <t>Основное мероприятие "Замена  внутридомового газового оборудования в помещениях, находящихся в государственной или муниципальной собственности</t>
  </si>
  <si>
    <t>Подпрограмма "Модернизация систем наружного освещения городского округа город Салават Республики Башкортостан"</t>
  </si>
  <si>
    <t>Основное мероприятие "Модернизация систем наружного освещения""</t>
  </si>
  <si>
    <t>99 0 00 00000</t>
  </si>
  <si>
    <t>99 0 0 002040</t>
  </si>
  <si>
    <t>99 0 00 02040</t>
  </si>
  <si>
    <t>99 0 00 02990</t>
  </si>
  <si>
    <t>01 0 00 00000</t>
  </si>
  <si>
    <t>01 1 00 00000</t>
  </si>
  <si>
    <t>01 1 01 00000</t>
  </si>
  <si>
    <t>01 1 01 06530</t>
  </si>
  <si>
    <t>02 0 00 00000</t>
  </si>
  <si>
    <t>02 1 00 00000</t>
  </si>
  <si>
    <t>02 1 01 00000</t>
  </si>
  <si>
    <t>02 1 01 07500</t>
  </si>
  <si>
    <t>02 1 02 00000</t>
  </si>
  <si>
    <t>02 1 02 03290</t>
  </si>
  <si>
    <t>02 3 00 00000</t>
  </si>
  <si>
    <t>02 3 01 00000</t>
  </si>
  <si>
    <t>02 3 01 03290</t>
  </si>
  <si>
    <t>02 4 00 00000</t>
  </si>
  <si>
    <t>02 4 01 00000</t>
  </si>
  <si>
    <t>02 4 01 03290</t>
  </si>
  <si>
    <t>04 0 00 00000</t>
  </si>
  <si>
    <t>04 0 01 00000</t>
  </si>
  <si>
    <t>04 0 01 43450</t>
  </si>
  <si>
    <t>04 0 02 00000</t>
  </si>
  <si>
    <t>04 0 02 43450</t>
  </si>
  <si>
    <t>04 0 03 00000</t>
  </si>
  <si>
    <t>04 0 03 72120</t>
  </si>
  <si>
    <t>05 0 00 00000</t>
  </si>
  <si>
    <t>05 1 00 00000</t>
  </si>
  <si>
    <t>05 1 01 03560</t>
  </si>
  <si>
    <t>05 И 00 00000</t>
  </si>
  <si>
    <t>05 И 01 00000</t>
  </si>
  <si>
    <t>05 И 01 10470</t>
  </si>
  <si>
    <t>06 0 00 00000</t>
  </si>
  <si>
    <t>06 3 00 00000</t>
  </si>
  <si>
    <t>06 3 01 00000</t>
  </si>
  <si>
    <t>06 3 01 72110</t>
  </si>
  <si>
    <t>08 0 00 00000</t>
  </si>
  <si>
    <t>08 7 00 00000</t>
  </si>
  <si>
    <t>08 7 06 00000</t>
  </si>
  <si>
    <t>08 7 06 73080</t>
  </si>
  <si>
    <t>08 7 02 73080</t>
  </si>
  <si>
    <t>08 7 07 00000</t>
  </si>
  <si>
    <t>08 7 07 73060</t>
  </si>
  <si>
    <t>08 7 08 00000</t>
  </si>
  <si>
    <t>08 7 08 73200</t>
  </si>
  <si>
    <t>08 7 08 73210</t>
  </si>
  <si>
    <t>11 0 00 00000</t>
  </si>
  <si>
    <t>11 1 00 00000</t>
  </si>
  <si>
    <t>11 1 01 00000</t>
  </si>
  <si>
    <t>11 1 01 05870</t>
  </si>
  <si>
    <t>14 0 00 00000</t>
  </si>
  <si>
    <t>14 0 01 00000</t>
  </si>
  <si>
    <t>14 0 01 45990</t>
  </si>
  <si>
    <t>99 0 00 02080</t>
  </si>
  <si>
    <t>99 0 00 09020</t>
  </si>
  <si>
    <t>99 0 00 09040</t>
  </si>
  <si>
    <t>99 0 00 02300</t>
  </si>
  <si>
    <t>99 0 00 10470</t>
  </si>
  <si>
    <t>99 0 00 64450</t>
  </si>
  <si>
    <t>99 0 00 73090</t>
  </si>
  <si>
    <t>99 0 00 92350</t>
  </si>
  <si>
    <t>03 0 00 00000</t>
  </si>
  <si>
    <t>03 2 00 00000</t>
  </si>
  <si>
    <t>03 2 01 00000</t>
  </si>
  <si>
    <t>03 2 01 03150</t>
  </si>
  <si>
    <t>03 2 02 00000</t>
  </si>
  <si>
    <t>03 2 02 72160</t>
  </si>
  <si>
    <t>07 0 00 00000</t>
  </si>
  <si>
    <t>07 1 00 00000</t>
  </si>
  <si>
    <t>07 1 01 00000</t>
  </si>
  <si>
    <t>07 1 01 03530</t>
  </si>
  <si>
    <t>07 1 02 00000</t>
  </si>
  <si>
    <t>07 1 02 03610</t>
  </si>
  <si>
    <t>07 1 03 00000</t>
  </si>
  <si>
    <t>07 1 03 03610</t>
  </si>
  <si>
    <t>07 2 00 00000</t>
  </si>
  <si>
    <t>07 2 01 00000</t>
  </si>
  <si>
    <t>07 2 01 06050</t>
  </si>
  <si>
    <t>07 2 02 00000</t>
  </si>
  <si>
    <t>07 2 02 06400</t>
  </si>
  <si>
    <t>07 3 00 00000</t>
  </si>
  <si>
    <t>07 3 01 00000</t>
  </si>
  <si>
    <t>07 3 01 S6050</t>
  </si>
  <si>
    <t>07 Ж 00 00000</t>
  </si>
  <si>
    <t>07 Ж 01 00000</t>
  </si>
  <si>
    <t>07 Ж 01 L2150</t>
  </si>
  <si>
    <t>07 Я 00 00000</t>
  </si>
  <si>
    <t>07 Я 01 00000</t>
  </si>
  <si>
    <t>07 Я 01 02040</t>
  </si>
  <si>
    <t>07 Я 02 00000</t>
  </si>
  <si>
    <t>07 Я 02 02990</t>
  </si>
  <si>
    <t>16 0 00 00000</t>
  </si>
  <si>
    <t>16 1 00 00000</t>
  </si>
  <si>
    <t>16 1 01 00000</t>
  </si>
  <si>
    <t>16 1 01 06050</t>
  </si>
  <si>
    <t>16 2 00 00000</t>
  </si>
  <si>
    <t>16 2 01 00000</t>
  </si>
  <si>
    <t>16 2 01 06050</t>
  </si>
  <si>
    <t>16 Я 00 00000</t>
  </si>
  <si>
    <t>16 Я 01 00000</t>
  </si>
  <si>
    <t>16 Я 01 02040</t>
  </si>
  <si>
    <t>99 0 00 73140</t>
  </si>
  <si>
    <t>03 1 00 00000</t>
  </si>
  <si>
    <t>03 1 01 00000</t>
  </si>
  <si>
    <t>03 1 01 63020</t>
  </si>
  <si>
    <t>03 1 02 00000</t>
  </si>
  <si>
    <t>03 1 02 63050</t>
  </si>
  <si>
    <t>03 Я 00 00000</t>
  </si>
  <si>
    <t>03 Я 01 00000</t>
  </si>
  <si>
    <t>03 Я 01 02040</t>
  </si>
  <si>
    <t>03 Я 02 00000</t>
  </si>
  <si>
    <t>03 Я 02 02990</t>
  </si>
  <si>
    <t>06 1 00 00000</t>
  </si>
  <si>
    <t>06 1 01 00000</t>
  </si>
  <si>
    <t>06 1 01 03380</t>
  </si>
  <si>
    <t>06 2 00 00000</t>
  </si>
  <si>
    <t>06 2 01 00000</t>
  </si>
  <si>
    <t>06 2 01 09020</t>
  </si>
  <si>
    <t>07 4 00 00000</t>
  </si>
  <si>
    <t>07 4 01 00000</t>
  </si>
  <si>
    <t>07 4 01 72400</t>
  </si>
  <si>
    <t>10 0 00 00000</t>
  </si>
  <si>
    <t>10 1 00 00000</t>
  </si>
  <si>
    <t>10 1 01 00000</t>
  </si>
  <si>
    <t>10 1 01 45870</t>
  </si>
  <si>
    <t>10 1 03 44100</t>
  </si>
  <si>
    <t>10 3 00 00000</t>
  </si>
  <si>
    <t>10 3 01 00000</t>
  </si>
  <si>
    <t>10 3 01 42390</t>
  </si>
  <si>
    <t>10 4 00 00000</t>
  </si>
  <si>
    <t>10 4 01 00000</t>
  </si>
  <si>
    <t>10 4 01 45870</t>
  </si>
  <si>
    <t>10 5 00 00000</t>
  </si>
  <si>
    <t>10 5 01 00000</t>
  </si>
  <si>
    <t>10 5 01 44190</t>
  </si>
  <si>
    <t>10 6 00 00000</t>
  </si>
  <si>
    <t>10 6 01 00000</t>
  </si>
  <si>
    <t>10 6 01 44290</t>
  </si>
  <si>
    <t>10 Ж 00 00000</t>
  </si>
  <si>
    <t>10 Ж 01 00000</t>
  </si>
  <si>
    <t>10 Ж 01 L2150</t>
  </si>
  <si>
    <t>10 Я 00 00000</t>
  </si>
  <si>
    <t>10 Я 01 00000</t>
  </si>
  <si>
    <t>10 Я 01 02040</t>
  </si>
  <si>
    <t>10 Я 01 45290</t>
  </si>
  <si>
    <t>15 0 00 00000</t>
  </si>
  <si>
    <t>15 2 00 00000</t>
  </si>
  <si>
    <t>15 2 01 00000</t>
  </si>
  <si>
    <t>15 2 01 45870</t>
  </si>
  <si>
    <t>13 0 00 00000</t>
  </si>
  <si>
    <t>13 1 00 00000</t>
  </si>
  <si>
    <t>13 1 01 00000</t>
  </si>
  <si>
    <t>13 1 01 41870</t>
  </si>
  <si>
    <t>13 1 02 00000</t>
  </si>
  <si>
    <t>13 1 02 48290</t>
  </si>
  <si>
    <t>13 2 00 00000</t>
  </si>
  <si>
    <t>13 2 01 00000</t>
  </si>
  <si>
    <t>13 2 01 42390</t>
  </si>
  <si>
    <t>13 Б 00 00000</t>
  </si>
  <si>
    <t>13 Б 01 00000</t>
  </si>
  <si>
    <t>13 Б 01 43240</t>
  </si>
  <si>
    <t>13 И 00 00000</t>
  </si>
  <si>
    <t>13 И 01 00000</t>
  </si>
  <si>
    <t>13 И 01 10470</t>
  </si>
  <si>
    <t>13 Я 00 00000</t>
  </si>
  <si>
    <t>13 Я 01 00000</t>
  </si>
  <si>
    <t>13 Я 01 02040</t>
  </si>
  <si>
    <t>13 Я 01 45290</t>
  </si>
  <si>
    <t>15 2 01 41870</t>
  </si>
  <si>
    <t>09 0 00 00000</t>
  </si>
  <si>
    <t>09 1 00 00000</t>
  </si>
  <si>
    <t>09 1 01 00000</t>
  </si>
  <si>
    <t>09 1 01 43190</t>
  </si>
  <si>
    <t>09 1 02 00000</t>
  </si>
  <si>
    <t>09 1 02 43190</t>
  </si>
  <si>
    <t>09 2 00 00000</t>
  </si>
  <si>
    <t>09 2 01 00000</t>
  </si>
  <si>
    <t>09 2 01 43110</t>
  </si>
  <si>
    <t>09 2 02 43110</t>
  </si>
  <si>
    <t>09 2 03 00000</t>
  </si>
  <si>
    <t>09 2 03 43110</t>
  </si>
  <si>
    <t>092 03 43110</t>
  </si>
  <si>
    <t>09 2 04 00000</t>
  </si>
  <si>
    <t>09 2 04 43110</t>
  </si>
  <si>
    <t>09 Б 00 00000</t>
  </si>
  <si>
    <t>09 Б 01 00000</t>
  </si>
  <si>
    <t>09 Б 01 43240</t>
  </si>
  <si>
    <t>09 Ж 0 000000</t>
  </si>
  <si>
    <t>09 Ж 01 00000</t>
  </si>
  <si>
    <t>09 Ж 01 L2150</t>
  </si>
  <si>
    <t>09 Л 00 00000</t>
  </si>
  <si>
    <t>09 Л 01 00000</t>
  </si>
  <si>
    <t>09 Л 0 143110</t>
  </si>
  <si>
    <t>09 Я 00 00000</t>
  </si>
  <si>
    <t>09 Я 01 00000</t>
  </si>
  <si>
    <t>09 Я 01 02040</t>
  </si>
  <si>
    <t>09 Я 02 00000</t>
  </si>
  <si>
    <t>09 Я 02 45290</t>
  </si>
  <si>
    <t>15 1 00 00000</t>
  </si>
  <si>
    <t>15 1 01 43110</t>
  </si>
  <si>
    <t>15 2 01 43110</t>
  </si>
  <si>
    <t>08 1 00 00000</t>
  </si>
  <si>
    <t>08 1 01 00000</t>
  </si>
  <si>
    <t>08 1 01 42090</t>
  </si>
  <si>
    <t>08 1 01 73020</t>
  </si>
  <si>
    <t>08 1 01 73300</t>
  </si>
  <si>
    <t>08 1 03 00000</t>
  </si>
  <si>
    <t>08 1 03 73010</t>
  </si>
  <si>
    <t>08 1 04 00000</t>
  </si>
  <si>
    <t>08 1 04 73030</t>
  </si>
  <si>
    <t>08 1 06 00000</t>
  </si>
  <si>
    <t>08 1 06 42090</t>
  </si>
  <si>
    <t>08 2 00 00000</t>
  </si>
  <si>
    <t>08 2 01 00000</t>
  </si>
  <si>
    <t>08 2 01 42190</t>
  </si>
  <si>
    <t>08 2 01 73040</t>
  </si>
  <si>
    <t>08 2 01 73310</t>
  </si>
  <si>
    <t>08 2 02 00000</t>
  </si>
  <si>
    <t>08 2 02 73160</t>
  </si>
  <si>
    <t>08 2 03 00000</t>
  </si>
  <si>
    <t>08 2 03 73170</t>
  </si>
  <si>
    <t>08 2 04 00000</t>
  </si>
  <si>
    <t>08 2 04 73050</t>
  </si>
  <si>
    <t>08 2 06 00000</t>
  </si>
  <si>
    <t>08 2 06 42190</t>
  </si>
  <si>
    <t>08 2 09 00000</t>
  </si>
  <si>
    <t>08 2 09 42190</t>
  </si>
  <si>
    <t>08 3 00 00000</t>
  </si>
  <si>
    <t>08 3 01 00000</t>
  </si>
  <si>
    <t>08 3 01 42390</t>
  </si>
  <si>
    <t>08 3 03 00000</t>
  </si>
  <si>
    <t>08 3 03 42390</t>
  </si>
  <si>
    <t>08 4 00 00000</t>
  </si>
  <si>
    <t>08 4 01 00000</t>
  </si>
  <si>
    <t>08 4 01 42390</t>
  </si>
  <si>
    <t>08 4 03 00000</t>
  </si>
  <si>
    <t>08 4 03 42390</t>
  </si>
  <si>
    <t>08 5 00 00000</t>
  </si>
  <si>
    <t>08 5 01 00000</t>
  </si>
  <si>
    <t>08 5 01 43590</t>
  </si>
  <si>
    <t>08 5 02 00000</t>
  </si>
  <si>
    <t>08 5 02 43590</t>
  </si>
  <si>
    <t>08 6 00 00000</t>
  </si>
  <si>
    <t>08 6 01 00000</t>
  </si>
  <si>
    <t>08 6 01 45290</t>
  </si>
  <si>
    <t>08 6 03 00000</t>
  </si>
  <si>
    <t>08 6 03 45290</t>
  </si>
  <si>
    <t>08 6 04 00000</t>
  </si>
  <si>
    <t>08 6 04 42970</t>
  </si>
  <si>
    <t>08 7 02 00000</t>
  </si>
  <si>
    <t>08 7 02 73110</t>
  </si>
  <si>
    <t>08 7 03 00000</t>
  </si>
  <si>
    <t>08 7 03 73120</t>
  </si>
  <si>
    <t>08 7 04 00000</t>
  </si>
  <si>
    <t>08 7 04 73130</t>
  </si>
  <si>
    <t>08 7 05 00000</t>
  </si>
  <si>
    <t>08 7 05 73100</t>
  </si>
  <si>
    <t>08 7 09 00000</t>
  </si>
  <si>
    <t>08 7 09 73220</t>
  </si>
  <si>
    <t>08 7 10 00000</t>
  </si>
  <si>
    <t>08 7 10 73230</t>
  </si>
  <si>
    <t>08 8 00 00000</t>
  </si>
  <si>
    <t>08 8 01 00000</t>
  </si>
  <si>
    <t>08 8 01 43690</t>
  </si>
  <si>
    <t>08 8 02 00000</t>
  </si>
  <si>
    <t>08 8 02 43690</t>
  </si>
  <si>
    <t>08 8 03 00000</t>
  </si>
  <si>
    <t>08 8 03 43690</t>
  </si>
  <si>
    <t>08 Б 00 00000</t>
  </si>
  <si>
    <t>08 Б 01 00000</t>
  </si>
  <si>
    <t>08 Б 01 43240</t>
  </si>
  <si>
    <t>08 Б 01 73190</t>
  </si>
  <si>
    <t>08 Б 02 00000</t>
  </si>
  <si>
    <t>08 Б 02 73180</t>
  </si>
  <si>
    <t>08 Б 03 00000</t>
  </si>
  <si>
    <t>08 Б 03 43290</t>
  </si>
  <si>
    <t>08 Б 05 00000</t>
  </si>
  <si>
    <t>08 Б 05 43290</t>
  </si>
  <si>
    <t>08 Ж 00 00000</t>
  </si>
  <si>
    <t>08 Ж 01 00000</t>
  </si>
  <si>
    <t>08 Ж 01 L2150</t>
  </si>
  <si>
    <t>08 Я 00 00000</t>
  </si>
  <si>
    <t>08 Я 01 00000</t>
  </si>
  <si>
    <t>08 Я 01 02040</t>
  </si>
  <si>
    <t>08 Я 01 45290</t>
  </si>
  <si>
    <t>08 Я 03 00000</t>
  </si>
  <si>
    <t>08 Я 03 02040</t>
  </si>
  <si>
    <t>08 Я 03 45290</t>
  </si>
  <si>
    <t>15 1 01 00000</t>
  </si>
  <si>
    <t>15 1 01 43690</t>
  </si>
  <si>
    <t>15 2 01 43690</t>
  </si>
  <si>
    <t>01 Я 00 00000</t>
  </si>
  <si>
    <t>01 Я 01 00000</t>
  </si>
  <si>
    <t>01 Я 01 02040</t>
  </si>
  <si>
    <t>99 9 00 99990</t>
  </si>
  <si>
    <t>13 Я 01 5290</t>
  </si>
  <si>
    <t xml:space="preserve">Основное мероприятие" Проведение комплекса мер по оптимизации долговой нагрузки на бюджет городского округа город Салават Республики Башкортостан" </t>
  </si>
  <si>
    <t>Основное мероприятие" Обеспечение хранения и содержания республиканского резерва материальных запасов, предназначенных для ликвидации последствий чрезвычайных ситуаций"</t>
  </si>
  <si>
    <t>Основное мероприятие "Осуществление деятельности МБУ Аварийно-спасательная служба городского округа город Салават Республики Башкортостан"</t>
  </si>
  <si>
    <t xml:space="preserve">Основное мероприятие "Подготовка и участие в федеральных, республиканских и городских конкурсах,выставках,ярмарках и конкурсах профессионального мастерства" </t>
  </si>
  <si>
    <t>Основное мероприятие "Мероприятия по финансовой поддержке субъектов малого и среднего предпринимательства"</t>
  </si>
  <si>
    <t>Основное мероприятие "Предоставление субсидий организации, управляющей бизнес-инкубатором-АНО "бизнес-центр "Юг Башкортостана" на возмещение затрат, связанных с текущим содержанием бизнес-инкубатора"</t>
  </si>
  <si>
    <t>Основное мероприятие "предоставление субсидий организациям, на возмещение недополученных доходов в связи с оказанием ими социально-значимых видов бытовых услуг общими отделениями бань по регулируемым тарифам отдельным категориям населения</t>
  </si>
  <si>
    <t>Основное мероприятие "Меры социальной поддержки-льготное предоставление социально-значимых видов бытовых услуг общими отделениями бань"</t>
  </si>
  <si>
    <t>Основное мероприятие "Проведение кадастровых работ по межеванию земельных участков в целях их предоставления гражданам для индивидуального жилищного строительства однократно и бесплатно"</t>
  </si>
  <si>
    <t>Основное мероприятие " Осуществление деятельности jобщественных организаций в городском округе город Салават Республики Башкортостан"</t>
  </si>
  <si>
    <t>Основное мероприятие "Оценка недвижимости, признание прав и регулирование отношений по муниципальной собственности"</t>
  </si>
  <si>
    <t>Основное мероприятие "Организация и проведение в соответствии с единым календарным планом городских, республиканских физкультурных мероприятий"</t>
  </si>
  <si>
    <t>Основное мероприятие "Осуществление комплекса мероприятий по предупреждению правонарушений, бродяжничества, попрошайничества несовершеннолетними"</t>
  </si>
  <si>
    <t>Основное мероприятие "Проведение профилактических мероприятий, посвященных Международному дню борьбы с наркоманией и наркобизнесом"</t>
  </si>
  <si>
    <t>Основное мероприятие "Участие и проведение городских, республиканских, всероссийских мероприятий"</t>
  </si>
  <si>
    <t>основное мероприятие "Процентные платежи по муниципальному долгу"</t>
  </si>
  <si>
    <t>Содержание, ремонт, капитальный ремонт, строительство и реконструкция автомобильных дорог общего пользования местного значения за счет средств местных бюджетов</t>
  </si>
  <si>
    <t>03 2 01 S2160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</si>
</sst>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 &quot;;\-#,##0&quot; &quot;"/>
    <numFmt numFmtId="173" formatCode="#,##0&quot; &quot;;[Red]\-#,##0&quot; &quot;"/>
    <numFmt numFmtId="174" formatCode="#,##0.00&quot; &quot;;\-#,##0.00&quot; &quot;"/>
    <numFmt numFmtId="175" formatCode="#,##0.00&quot; &quot;;[Red]\-#,##0.00&quot; &quot;"/>
    <numFmt numFmtId="176" formatCode="_-* #,##0&quot; &quot;_-;\-* #,##0&quot; &quot;_-;_-* &quot;-&quot;&quot; &quot;_-;_-@_-"/>
    <numFmt numFmtId="177" formatCode="_-* #,##0_ _-;\-* #,##0_ _-;_-* &quot;-&quot;_ _-;_-@_-"/>
    <numFmt numFmtId="178" formatCode="_-* #,##0.00&quot; &quot;_-;\-* #,##0.00&quot; &quot;_-;_-* &quot;-&quot;??&quot; &quot;_-;_-@_-"/>
    <numFmt numFmtId="179" formatCode="_-* #,##0.00_ _-;\-* #,##0.00_ _-;_-* &quot;-&quot;??_ 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00"/>
    <numFmt numFmtId="184" formatCode="0.0"/>
    <numFmt numFmtId="185" formatCode="#&quot; &quot;##0"/>
    <numFmt numFmtId="186" formatCode="#&quot; &quot;##0.00"/>
    <numFmt numFmtId="187" formatCode="#&quot; &quot;##0.0"/>
    <numFmt numFmtId="188" formatCode="#,##0.0"/>
    <numFmt numFmtId="189" formatCode="_-* #,##0_р_._-;\-* #,##0_р_._-;_-* &quot;-&quot;??_р_._-;_-@_-"/>
    <numFmt numFmtId="190" formatCode="_-* #,##0.0_р_._-;\-* #,##0.0_р_._-;_-* &quot;-&quot;??_р_._-;_-@_-"/>
    <numFmt numFmtId="191" formatCode="_-* #,##0.0_р_._-;\-* #,##0.0_р_._-;_-* &quot;-&quot;?_р_._-;_-@_-"/>
    <numFmt numFmtId="192" formatCode="_-* #,##0.0_ _-;\-* #,##0.0_ _-;_-* &quot;-&quot;??_ _-;_-@_-"/>
    <numFmt numFmtId="193" formatCode="_-* #,##0_ _-;\-* #,##0_ _-;_-* &quot;-&quot;??_ _-;_-@_-"/>
    <numFmt numFmtId="194" formatCode="_-* #,##0.000_р_._-;\-* #,##0.000_р_._-;_-* &quot;-&quot;??_р_._-;_-@_-"/>
    <numFmt numFmtId="195" formatCode="_-* #,##0.000_р_._-;\-* #,##0.000_р_._-;_-* &quot;-&quot;???_р_._-;_-@_-"/>
    <numFmt numFmtId="196" formatCode="_-* #,##0.000_ _-;\-* #,##0.000_ _-;_-* &quot;-&quot;??_ _-;_-@_-"/>
    <numFmt numFmtId="197" formatCode="#,##0.0_ ;\-#,##0.0\ "/>
    <numFmt numFmtId="198" formatCode="[$€-2]\ ###,000_);[Red]\([$€-2]\ ###,000\)"/>
    <numFmt numFmtId="199" formatCode="_-* #,##0.0\ _₽_-;\-* #,##0.0\ _₽_-;_-* &quot;-&quot;?\ _₽_-;_-@_-"/>
  </numFmts>
  <fonts count="5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0"/>
      <name val="Arial"/>
      <family val="2"/>
    </font>
    <font>
      <i/>
      <sz val="10"/>
      <color indexed="8"/>
      <name val="Arial"/>
      <family val="2"/>
    </font>
    <font>
      <b/>
      <sz val="10"/>
      <name val="Arial Cyr"/>
      <family val="0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9">
    <xf numFmtId="0" fontId="0" fillId="0" borderId="0" xfId="0" applyAlignment="1">
      <alignment/>
    </xf>
    <xf numFmtId="49" fontId="3" fillId="33" borderId="0" xfId="0" applyNumberFormat="1" applyFont="1" applyFill="1" applyAlignment="1">
      <alignment horizontal="left" vertical="center" wrapText="1"/>
    </xf>
    <xf numFmtId="49" fontId="3" fillId="33" borderId="0" xfId="0" applyNumberFormat="1" applyFont="1" applyFill="1" applyAlignment="1">
      <alignment horizontal="right" vertical="center" wrapText="1"/>
    </xf>
    <xf numFmtId="0" fontId="3" fillId="33" borderId="0" xfId="0" applyFont="1" applyFill="1" applyAlignment="1">
      <alignment vertical="center" wrapText="1"/>
    </xf>
    <xf numFmtId="0" fontId="3" fillId="33" borderId="0" xfId="0" applyFont="1" applyFill="1" applyAlignment="1">
      <alignment horizontal="center" vertical="center" wrapText="1"/>
    </xf>
    <xf numFmtId="0" fontId="6" fillId="33" borderId="0" xfId="0" applyFont="1" applyFill="1" applyAlignment="1">
      <alignment vertical="center" wrapText="1"/>
    </xf>
    <xf numFmtId="0" fontId="5" fillId="33" borderId="0" xfId="0" applyFont="1" applyFill="1" applyAlignment="1">
      <alignment vertical="center" wrapText="1"/>
    </xf>
    <xf numFmtId="0" fontId="9" fillId="33" borderId="0" xfId="0" applyFont="1" applyFill="1" applyAlignment="1">
      <alignment vertical="center" wrapText="1"/>
    </xf>
    <xf numFmtId="199" fontId="3" fillId="33" borderId="0" xfId="0" applyNumberFormat="1" applyFont="1" applyFill="1" applyAlignment="1">
      <alignment vertical="center" wrapText="1"/>
    </xf>
    <xf numFmtId="0" fontId="3" fillId="33" borderId="0" xfId="0" applyFont="1" applyFill="1" applyAlignment="1">
      <alignment horizontal="right" vertical="center" wrapText="1"/>
    </xf>
    <xf numFmtId="0" fontId="9" fillId="34" borderId="0" xfId="0" applyFont="1" applyFill="1" applyAlignment="1">
      <alignment vertical="center" wrapText="1"/>
    </xf>
    <xf numFmtId="0" fontId="3" fillId="34" borderId="0" xfId="0" applyFont="1" applyFill="1" applyAlignment="1">
      <alignment vertical="center" wrapText="1"/>
    </xf>
    <xf numFmtId="49" fontId="3" fillId="0" borderId="0" xfId="0" applyNumberFormat="1" applyFont="1" applyFill="1" applyAlignment="1">
      <alignment horizontal="left" vertical="center" wrapText="1"/>
    </xf>
    <xf numFmtId="49" fontId="3" fillId="0" borderId="0" xfId="0" applyNumberFormat="1" applyFont="1" applyFill="1" applyAlignment="1">
      <alignment horizontal="right" vertical="center" wrapText="1"/>
    </xf>
    <xf numFmtId="49" fontId="4" fillId="0" borderId="0" xfId="0" applyNumberFormat="1" applyFont="1" applyFill="1" applyAlignment="1">
      <alignment horizontal="left" vertical="center" wrapText="1"/>
    </xf>
    <xf numFmtId="0" fontId="3" fillId="0" borderId="0" xfId="0" applyFont="1" applyFill="1" applyAlignment="1">
      <alignment horizontal="right" vertical="center" wrapText="1"/>
    </xf>
    <xf numFmtId="0" fontId="5" fillId="0" borderId="0" xfId="0" applyFont="1" applyFill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right" vertical="center" wrapText="1"/>
    </xf>
    <xf numFmtId="192" fontId="5" fillId="0" borderId="10" xfId="60" applyNumberFormat="1" applyFont="1" applyFill="1" applyBorder="1" applyAlignment="1">
      <alignment horizontal="right" vertical="center" wrapText="1"/>
    </xf>
    <xf numFmtId="49" fontId="6" fillId="0" borderId="10" xfId="0" applyNumberFormat="1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right" vertical="center" wrapText="1"/>
    </xf>
    <xf numFmtId="192" fontId="6" fillId="0" borderId="10" xfId="60" applyNumberFormat="1" applyFont="1" applyFill="1" applyBorder="1" applyAlignment="1">
      <alignment horizontal="right" vertical="center" wrapText="1"/>
    </xf>
    <xf numFmtId="0" fontId="9" fillId="0" borderId="10" xfId="0" applyFont="1" applyFill="1" applyBorder="1" applyAlignment="1">
      <alignment vertical="center" wrapText="1"/>
    </xf>
    <xf numFmtId="49" fontId="9" fillId="0" borderId="10" xfId="0" applyNumberFormat="1" applyFont="1" applyFill="1" applyBorder="1" applyAlignment="1">
      <alignment horizontal="right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190" fontId="9" fillId="0" borderId="10" xfId="60" applyNumberFormat="1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right" vertical="center" wrapText="1"/>
    </xf>
    <xf numFmtId="190" fontId="3" fillId="0" borderId="10" xfId="60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190" fontId="5" fillId="0" borderId="10" xfId="60" applyNumberFormat="1" applyFont="1" applyFill="1" applyBorder="1" applyAlignment="1">
      <alignment horizontal="right" vertical="center" wrapText="1"/>
    </xf>
    <xf numFmtId="0" fontId="10" fillId="0" borderId="10" xfId="0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179" fontId="3" fillId="0" borderId="10" xfId="60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47" fillId="0" borderId="10" xfId="0" applyFont="1" applyFill="1" applyBorder="1" applyAlignment="1">
      <alignment horizontal="left" vertical="center" wrapText="1"/>
    </xf>
    <xf numFmtId="49" fontId="47" fillId="0" borderId="10" xfId="0" applyNumberFormat="1" applyFont="1" applyFill="1" applyBorder="1" applyAlignment="1">
      <alignment horizontal="center" vertical="center" wrapText="1"/>
    </xf>
    <xf numFmtId="190" fontId="47" fillId="0" borderId="10" xfId="60" applyNumberFormat="1" applyFont="1" applyFill="1" applyBorder="1" applyAlignment="1">
      <alignment horizontal="right" vertical="center" wrapText="1"/>
    </xf>
    <xf numFmtId="0" fontId="48" fillId="0" borderId="10" xfId="0" applyFont="1" applyFill="1" applyBorder="1" applyAlignment="1">
      <alignment vertical="center" wrapText="1"/>
    </xf>
    <xf numFmtId="49" fontId="48" fillId="0" borderId="10" xfId="0" applyNumberFormat="1" applyFont="1" applyFill="1" applyBorder="1" applyAlignment="1">
      <alignment horizontal="center" vertical="center" wrapText="1"/>
    </xf>
    <xf numFmtId="190" fontId="48" fillId="0" borderId="10" xfId="60" applyNumberFormat="1" applyFont="1" applyFill="1" applyBorder="1" applyAlignment="1">
      <alignment horizontal="right" vertical="center" wrapText="1"/>
    </xf>
    <xf numFmtId="0" fontId="49" fillId="0" borderId="10" xfId="0" applyFont="1" applyFill="1" applyBorder="1" applyAlignment="1">
      <alignment vertical="center" wrapText="1"/>
    </xf>
    <xf numFmtId="49" fontId="49" fillId="0" borderId="10" xfId="0" applyNumberFormat="1" applyFont="1" applyFill="1" applyBorder="1" applyAlignment="1">
      <alignment horizontal="center" vertical="center" wrapText="1"/>
    </xf>
    <xf numFmtId="190" fontId="49" fillId="0" borderId="10" xfId="60" applyNumberFormat="1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vertical="center" wrapText="1"/>
    </xf>
    <xf numFmtId="184" fontId="3" fillId="0" borderId="10" xfId="0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right" vertical="center" wrapText="1"/>
    </xf>
    <xf numFmtId="0" fontId="6" fillId="0" borderId="10" xfId="0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right" vertical="center" wrapText="1"/>
    </xf>
    <xf numFmtId="190" fontId="3" fillId="0" borderId="10" xfId="0" applyNumberFormat="1" applyFont="1" applyFill="1" applyBorder="1" applyAlignment="1">
      <alignment horizontal="right" vertical="center" wrapText="1"/>
    </xf>
    <xf numFmtId="2" fontId="3" fillId="0" borderId="10" xfId="0" applyNumberFormat="1" applyFont="1" applyFill="1" applyBorder="1" applyAlignment="1">
      <alignment horizontal="right" vertical="center" wrapText="1"/>
    </xf>
    <xf numFmtId="43" fontId="3" fillId="0" borderId="10" xfId="0" applyNumberFormat="1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 vertical="center" wrapText="1"/>
    </xf>
    <xf numFmtId="192" fontId="3" fillId="0" borderId="10" xfId="60" applyNumberFormat="1" applyFont="1" applyFill="1" applyBorder="1" applyAlignment="1">
      <alignment horizontal="right" vertical="center" wrapText="1"/>
    </xf>
    <xf numFmtId="0" fontId="0" fillId="0" borderId="10" xfId="0" applyFill="1" applyBorder="1" applyAlignment="1">
      <alignment wrapText="1"/>
    </xf>
    <xf numFmtId="49" fontId="9" fillId="0" borderId="10" xfId="0" applyNumberFormat="1" applyFont="1" applyFill="1" applyBorder="1" applyAlignment="1">
      <alignment horizontal="left" vertical="center" wrapText="1"/>
    </xf>
    <xf numFmtId="192" fontId="9" fillId="0" borderId="10" xfId="60" applyNumberFormat="1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49" fontId="8" fillId="0" borderId="10" xfId="0" applyNumberFormat="1" applyFont="1" applyFill="1" applyBorder="1" applyAlignment="1">
      <alignment horizontal="right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right" vertical="center" wrapText="1"/>
    </xf>
    <xf numFmtId="0" fontId="12" fillId="0" borderId="10" xfId="0" applyFont="1" applyFill="1" applyBorder="1" applyAlignment="1">
      <alignment vertical="center" wrapText="1"/>
    </xf>
    <xf numFmtId="184" fontId="9" fillId="0" borderId="10" xfId="0" applyNumberFormat="1" applyFont="1" applyFill="1" applyBorder="1" applyAlignment="1">
      <alignment horizontal="right" vertical="center" wrapText="1"/>
    </xf>
    <xf numFmtId="179" fontId="9" fillId="0" borderId="10" xfId="60" applyFont="1" applyFill="1" applyBorder="1" applyAlignment="1">
      <alignment horizontal="right" vertical="center" wrapText="1"/>
    </xf>
    <xf numFmtId="0" fontId="11" fillId="0" borderId="10" xfId="0" applyFont="1" applyFill="1" applyBorder="1" applyAlignment="1">
      <alignment vertical="center" wrapText="1"/>
    </xf>
    <xf numFmtId="190" fontId="6" fillId="0" borderId="10" xfId="60" applyNumberFormat="1" applyFont="1" applyFill="1" applyBorder="1" applyAlignment="1">
      <alignment horizontal="right" vertical="center" wrapText="1"/>
    </xf>
    <xf numFmtId="190" fontId="9" fillId="0" borderId="10" xfId="0" applyNumberFormat="1" applyFont="1" applyFill="1" applyBorder="1" applyAlignment="1">
      <alignment horizontal="right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179" fontId="3" fillId="0" borderId="10" xfId="60" applyFont="1" applyFill="1" applyBorder="1" applyAlignment="1">
      <alignment horizontal="center" vertical="center" wrapText="1"/>
    </xf>
    <xf numFmtId="1" fontId="3" fillId="33" borderId="0" xfId="0" applyNumberFormat="1" applyFont="1" applyFill="1" applyAlignment="1">
      <alignment horizontal="right" vertical="center" wrapText="1"/>
    </xf>
    <xf numFmtId="49" fontId="4" fillId="33" borderId="0" xfId="0" applyNumberFormat="1" applyFont="1" applyFill="1" applyAlignment="1">
      <alignment horizontal="right" vertical="center" wrapText="1"/>
    </xf>
    <xf numFmtId="0" fontId="5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23"/>
  <sheetViews>
    <sheetView tabSelected="1" view="pageBreakPreview" zoomScale="60" zoomScaleNormal="136" zoomScalePageLayoutView="0" workbookViewId="0" topLeftCell="A1">
      <pane ySplit="10" topLeftCell="A124" activePane="bottomLeft" state="frozen"/>
      <selection pane="topLeft" activeCell="A1" sqref="A1"/>
      <selection pane="bottomLeft" activeCell="C137" sqref="C137"/>
    </sheetView>
  </sheetViews>
  <sheetFormatPr defaultColWidth="9.00390625" defaultRowHeight="12.75"/>
  <cols>
    <col min="1" max="1" width="43.25390625" style="1" customWidth="1"/>
    <col min="2" max="2" width="10.125" style="2" customWidth="1"/>
    <col min="3" max="3" width="14.875" style="2" customWidth="1"/>
    <col min="4" max="4" width="7.25390625" style="2" customWidth="1"/>
    <col min="5" max="5" width="14.875" style="9" customWidth="1"/>
    <col min="6" max="6" width="14.00390625" style="9" customWidth="1"/>
    <col min="7" max="7" width="9.875" style="3" bestFit="1" customWidth="1"/>
    <col min="8" max="16384" width="9.125" style="3" customWidth="1"/>
  </cols>
  <sheetData>
    <row r="1" spans="3:6" ht="12.75" customHeight="1">
      <c r="C1" s="84" t="s">
        <v>179</v>
      </c>
      <c r="D1" s="84"/>
      <c r="E1" s="84"/>
      <c r="F1" s="84"/>
    </row>
    <row r="2" spans="3:6" ht="12.75" customHeight="1">
      <c r="C2" s="85" t="s">
        <v>20</v>
      </c>
      <c r="D2" s="85"/>
      <c r="E2" s="85"/>
      <c r="F2" s="85"/>
    </row>
    <row r="3" spans="3:6" ht="12.75" customHeight="1">
      <c r="C3" s="85" t="s">
        <v>21</v>
      </c>
      <c r="D3" s="85"/>
      <c r="E3" s="85"/>
      <c r="F3" s="85"/>
    </row>
    <row r="4" spans="1:6" ht="12.75">
      <c r="A4" s="12"/>
      <c r="B4" s="13"/>
      <c r="C4" s="14"/>
      <c r="D4" s="14"/>
      <c r="E4" s="15"/>
      <c r="F4" s="15"/>
    </row>
    <row r="5" spans="1:6" ht="12.75" customHeight="1">
      <c r="A5" s="86" t="s">
        <v>24</v>
      </c>
      <c r="B5" s="86"/>
      <c r="C5" s="86"/>
      <c r="D5" s="86"/>
      <c r="E5" s="86"/>
      <c r="F5" s="86"/>
    </row>
    <row r="6" spans="1:6" ht="12.75" customHeight="1">
      <c r="A6" s="86" t="s">
        <v>182</v>
      </c>
      <c r="B6" s="86"/>
      <c r="C6" s="86"/>
      <c r="D6" s="86"/>
      <c r="E6" s="86"/>
      <c r="F6" s="86"/>
    </row>
    <row r="7" spans="1:6" ht="12.75" customHeight="1">
      <c r="A7" s="16"/>
      <c r="B7" s="16"/>
      <c r="C7" s="16"/>
      <c r="D7" s="16"/>
      <c r="E7" s="16"/>
      <c r="F7" s="16"/>
    </row>
    <row r="8" spans="1:6" ht="12.75">
      <c r="A8" s="12"/>
      <c r="B8" s="13"/>
      <c r="C8" s="13"/>
      <c r="D8" s="13"/>
      <c r="E8" s="15"/>
      <c r="F8" s="15" t="s">
        <v>23</v>
      </c>
    </row>
    <row r="9" spans="1:6" ht="21.75" customHeight="1">
      <c r="A9" s="88" t="s">
        <v>2</v>
      </c>
      <c r="B9" s="88" t="s">
        <v>3</v>
      </c>
      <c r="C9" s="88" t="s">
        <v>4</v>
      </c>
      <c r="D9" s="88" t="s">
        <v>5</v>
      </c>
      <c r="E9" s="87" t="s">
        <v>22</v>
      </c>
      <c r="F9" s="87"/>
    </row>
    <row r="10" spans="1:6" s="4" customFormat="1" ht="29.25" customHeight="1">
      <c r="A10" s="88"/>
      <c r="B10" s="88"/>
      <c r="C10" s="88"/>
      <c r="D10" s="88"/>
      <c r="E10" s="18" t="s">
        <v>180</v>
      </c>
      <c r="F10" s="18" t="s">
        <v>181</v>
      </c>
    </row>
    <row r="11" spans="1:6" s="4" customFormat="1" ht="12.75">
      <c r="A11" s="17">
        <v>1</v>
      </c>
      <c r="B11" s="17">
        <v>2</v>
      </c>
      <c r="C11" s="17" t="s">
        <v>129</v>
      </c>
      <c r="D11" s="17" t="s">
        <v>59</v>
      </c>
      <c r="E11" s="18">
        <v>5</v>
      </c>
      <c r="F11" s="18">
        <v>6</v>
      </c>
    </row>
    <row r="12" spans="1:8" ht="12.75">
      <c r="A12" s="19" t="s">
        <v>6</v>
      </c>
      <c r="B12" s="20"/>
      <c r="C12" s="20"/>
      <c r="D12" s="20"/>
      <c r="E12" s="21">
        <f>E13+E22+E27+E124+E130+E194+E235+E278+E312+E362+E506</f>
        <v>2145976</v>
      </c>
      <c r="F12" s="21">
        <f>F13+F22+F27+F124+F130+F194+F235+F278+F312+F362+F506</f>
        <v>2157531.8000000003</v>
      </c>
      <c r="G12" s="8">
        <f>E12-2145976</f>
        <v>0</v>
      </c>
      <c r="H12" s="8">
        <f>F12-2157531.8</f>
        <v>0</v>
      </c>
    </row>
    <row r="13" spans="1:6" s="5" customFormat="1" ht="38.25">
      <c r="A13" s="22" t="s">
        <v>69</v>
      </c>
      <c r="B13" s="23" t="s">
        <v>60</v>
      </c>
      <c r="C13" s="23"/>
      <c r="D13" s="23"/>
      <c r="E13" s="24">
        <f>E14</f>
        <v>4002.3999999999996</v>
      </c>
      <c r="F13" s="24">
        <f>F14</f>
        <v>4002.3999999999996</v>
      </c>
    </row>
    <row r="14" spans="1:6" s="5" customFormat="1" ht="12.75">
      <c r="A14" s="25" t="s">
        <v>61</v>
      </c>
      <c r="B14" s="26" t="s">
        <v>60</v>
      </c>
      <c r="C14" s="27" t="s">
        <v>270</v>
      </c>
      <c r="D14" s="28"/>
      <c r="E14" s="29">
        <f>E15+E18</f>
        <v>4002.3999999999996</v>
      </c>
      <c r="F14" s="29">
        <f>F15+F18</f>
        <v>4002.3999999999996</v>
      </c>
    </row>
    <row r="15" spans="1:6" ht="25.5">
      <c r="A15" s="30" t="s">
        <v>62</v>
      </c>
      <c r="B15" s="31" t="s">
        <v>60</v>
      </c>
      <c r="C15" s="17" t="s">
        <v>272</v>
      </c>
      <c r="D15" s="17"/>
      <c r="E15" s="32">
        <f>E16+E17</f>
        <v>1485.8</v>
      </c>
      <c r="F15" s="32">
        <f>F16+F17</f>
        <v>1485.8</v>
      </c>
    </row>
    <row r="16" spans="1:6" ht="76.5">
      <c r="A16" s="30" t="s">
        <v>36</v>
      </c>
      <c r="B16" s="31" t="s">
        <v>60</v>
      </c>
      <c r="C16" s="17" t="s">
        <v>272</v>
      </c>
      <c r="D16" s="17" t="s">
        <v>37</v>
      </c>
      <c r="E16" s="32">
        <v>1199.8</v>
      </c>
      <c r="F16" s="32">
        <v>1199.8</v>
      </c>
    </row>
    <row r="17" spans="1:6" ht="25.5">
      <c r="A17" s="33" t="s">
        <v>38</v>
      </c>
      <c r="B17" s="31" t="s">
        <v>60</v>
      </c>
      <c r="C17" s="17" t="s">
        <v>272</v>
      </c>
      <c r="D17" s="17" t="s">
        <v>39</v>
      </c>
      <c r="E17" s="32">
        <v>286</v>
      </c>
      <c r="F17" s="32">
        <v>286</v>
      </c>
    </row>
    <row r="18" spans="1:6" ht="25.5">
      <c r="A18" s="34" t="s">
        <v>68</v>
      </c>
      <c r="B18" s="31" t="s">
        <v>60</v>
      </c>
      <c r="C18" s="17" t="s">
        <v>273</v>
      </c>
      <c r="D18" s="17"/>
      <c r="E18" s="32">
        <f>E19+E20+E21</f>
        <v>2516.6</v>
      </c>
      <c r="F18" s="32">
        <f>F19+F20+F21</f>
        <v>2516.6</v>
      </c>
    </row>
    <row r="19" spans="1:6" ht="76.5">
      <c r="A19" s="30" t="s">
        <v>36</v>
      </c>
      <c r="B19" s="31" t="s">
        <v>60</v>
      </c>
      <c r="C19" s="17" t="s">
        <v>273</v>
      </c>
      <c r="D19" s="17" t="s">
        <v>37</v>
      </c>
      <c r="E19" s="32">
        <v>2027.6</v>
      </c>
      <c r="F19" s="32">
        <v>2027.6</v>
      </c>
    </row>
    <row r="20" spans="1:6" ht="25.5">
      <c r="A20" s="33" t="s">
        <v>38</v>
      </c>
      <c r="B20" s="31" t="s">
        <v>60</v>
      </c>
      <c r="C20" s="17" t="s">
        <v>273</v>
      </c>
      <c r="D20" s="17" t="s">
        <v>39</v>
      </c>
      <c r="E20" s="32">
        <v>485</v>
      </c>
      <c r="F20" s="32">
        <v>485</v>
      </c>
    </row>
    <row r="21" spans="1:6" ht="12.75">
      <c r="A21" s="34" t="s">
        <v>42</v>
      </c>
      <c r="B21" s="31" t="s">
        <v>60</v>
      </c>
      <c r="C21" s="17" t="s">
        <v>273</v>
      </c>
      <c r="D21" s="17" t="s">
        <v>43</v>
      </c>
      <c r="E21" s="32">
        <v>4</v>
      </c>
      <c r="F21" s="32">
        <v>4</v>
      </c>
    </row>
    <row r="22" spans="1:6" s="5" customFormat="1" ht="38.25">
      <c r="A22" s="22" t="s">
        <v>55</v>
      </c>
      <c r="B22" s="23" t="s">
        <v>54</v>
      </c>
      <c r="C22" s="23"/>
      <c r="D22" s="23"/>
      <c r="E22" s="24">
        <f>E23</f>
        <v>2512.7</v>
      </c>
      <c r="F22" s="24">
        <f>F23</f>
        <v>2512.7</v>
      </c>
    </row>
    <row r="23" spans="1:6" s="5" customFormat="1" ht="12.75">
      <c r="A23" s="25" t="s">
        <v>61</v>
      </c>
      <c r="B23" s="26" t="s">
        <v>54</v>
      </c>
      <c r="C23" s="35" t="s">
        <v>270</v>
      </c>
      <c r="D23" s="28"/>
      <c r="E23" s="29">
        <f>E24</f>
        <v>2512.7</v>
      </c>
      <c r="F23" s="29">
        <f>F24</f>
        <v>2512.7</v>
      </c>
    </row>
    <row r="24" spans="1:6" ht="25.5">
      <c r="A24" s="30" t="s">
        <v>62</v>
      </c>
      <c r="B24" s="31" t="s">
        <v>54</v>
      </c>
      <c r="C24" s="17" t="s">
        <v>272</v>
      </c>
      <c r="D24" s="17"/>
      <c r="E24" s="32">
        <f>E25+E26</f>
        <v>2512.7</v>
      </c>
      <c r="F24" s="32">
        <f>F25+F26</f>
        <v>2512.7</v>
      </c>
    </row>
    <row r="25" spans="1:6" ht="76.5">
      <c r="A25" s="30" t="s">
        <v>36</v>
      </c>
      <c r="B25" s="31" t="s">
        <v>54</v>
      </c>
      <c r="C25" s="17" t="s">
        <v>272</v>
      </c>
      <c r="D25" s="17" t="s">
        <v>37</v>
      </c>
      <c r="E25" s="32">
        <v>1782.7</v>
      </c>
      <c r="F25" s="32">
        <v>1782.7</v>
      </c>
    </row>
    <row r="26" spans="1:6" ht="25.5">
      <c r="A26" s="33" t="s">
        <v>38</v>
      </c>
      <c r="B26" s="31" t="s">
        <v>54</v>
      </c>
      <c r="C26" s="17" t="s">
        <v>272</v>
      </c>
      <c r="D26" s="17" t="s">
        <v>39</v>
      </c>
      <c r="E26" s="32">
        <v>730</v>
      </c>
      <c r="F26" s="32">
        <v>730</v>
      </c>
    </row>
    <row r="27" spans="1:6" s="5" customFormat="1" ht="57.75" customHeight="1">
      <c r="A27" s="22" t="s">
        <v>10</v>
      </c>
      <c r="B27" s="23" t="s">
        <v>48</v>
      </c>
      <c r="C27" s="23"/>
      <c r="D27" s="23"/>
      <c r="E27" s="24">
        <f>E28+E34+E50+E60+E74+E94+E98+E89+E69</f>
        <v>198246.80000000002</v>
      </c>
      <c r="F27" s="24">
        <f>F28+F34+F50+F60+F74+F94+F98+F89+F69</f>
        <v>192342.1</v>
      </c>
    </row>
    <row r="28" spans="1:6" s="6" customFormat="1" ht="93.75" customHeight="1">
      <c r="A28" s="36" t="s">
        <v>70</v>
      </c>
      <c r="B28" s="20" t="s">
        <v>48</v>
      </c>
      <c r="C28" s="37" t="s">
        <v>274</v>
      </c>
      <c r="D28" s="38"/>
      <c r="E28" s="39">
        <f>E29</f>
        <v>34450</v>
      </c>
      <c r="F28" s="39">
        <f aca="true" t="shared" si="0" ref="E28:F32">F29</f>
        <v>45500</v>
      </c>
    </row>
    <row r="29" spans="1:6" s="7" customFormat="1" ht="63.75">
      <c r="A29" s="40" t="s">
        <v>71</v>
      </c>
      <c r="B29" s="26" t="s">
        <v>48</v>
      </c>
      <c r="C29" s="28" t="s">
        <v>275</v>
      </c>
      <c r="D29" s="35"/>
      <c r="E29" s="29">
        <f>E30</f>
        <v>34450</v>
      </c>
      <c r="F29" s="29">
        <f t="shared" si="0"/>
        <v>45500</v>
      </c>
    </row>
    <row r="30" spans="1:6" s="7" customFormat="1" ht="12.75">
      <c r="A30" s="40"/>
      <c r="B30" s="26" t="s">
        <v>48</v>
      </c>
      <c r="C30" s="28" t="s">
        <v>275</v>
      </c>
      <c r="D30" s="35"/>
      <c r="E30" s="29">
        <f t="shared" si="0"/>
        <v>34450</v>
      </c>
      <c r="F30" s="29">
        <f t="shared" si="0"/>
        <v>45500</v>
      </c>
    </row>
    <row r="31" spans="1:6" s="7" customFormat="1" ht="51">
      <c r="A31" s="40" t="s">
        <v>567</v>
      </c>
      <c r="B31" s="26" t="s">
        <v>48</v>
      </c>
      <c r="C31" s="28" t="s">
        <v>276</v>
      </c>
      <c r="D31" s="35"/>
      <c r="E31" s="29">
        <f t="shared" si="0"/>
        <v>34450</v>
      </c>
      <c r="F31" s="29">
        <f t="shared" si="0"/>
        <v>45500</v>
      </c>
    </row>
    <row r="32" spans="1:6" ht="12.75">
      <c r="A32" s="30" t="s">
        <v>72</v>
      </c>
      <c r="B32" s="31" t="s">
        <v>48</v>
      </c>
      <c r="C32" s="41" t="s">
        <v>277</v>
      </c>
      <c r="D32" s="17"/>
      <c r="E32" s="32">
        <f t="shared" si="0"/>
        <v>34450</v>
      </c>
      <c r="F32" s="32">
        <f t="shared" si="0"/>
        <v>45500</v>
      </c>
    </row>
    <row r="33" spans="1:6" ht="25.5">
      <c r="A33" s="33" t="s">
        <v>46</v>
      </c>
      <c r="B33" s="31" t="s">
        <v>48</v>
      </c>
      <c r="C33" s="41" t="s">
        <v>277</v>
      </c>
      <c r="D33" s="41" t="s">
        <v>47</v>
      </c>
      <c r="E33" s="42">
        <v>34450</v>
      </c>
      <c r="F33" s="42">
        <v>45500</v>
      </c>
    </row>
    <row r="34" spans="1:6" s="6" customFormat="1" ht="76.5">
      <c r="A34" s="43" t="s">
        <v>133</v>
      </c>
      <c r="B34" s="20" t="s">
        <v>48</v>
      </c>
      <c r="C34" s="38" t="s">
        <v>278</v>
      </c>
      <c r="D34" s="38"/>
      <c r="E34" s="39">
        <f>E35+E42+E46</f>
        <v>27997.1</v>
      </c>
      <c r="F34" s="39">
        <f>F35+F42+F46</f>
        <v>32497.1</v>
      </c>
    </row>
    <row r="35" spans="1:6" s="7" customFormat="1" ht="76.5">
      <c r="A35" s="25" t="s">
        <v>73</v>
      </c>
      <c r="B35" s="26" t="s">
        <v>48</v>
      </c>
      <c r="C35" s="35" t="s">
        <v>279</v>
      </c>
      <c r="D35" s="35"/>
      <c r="E35" s="29">
        <f>E37+E40</f>
        <v>27156.1</v>
      </c>
      <c r="F35" s="29">
        <f>F37+F40</f>
        <v>31656.1</v>
      </c>
    </row>
    <row r="36" spans="1:6" s="7" customFormat="1" ht="63.75">
      <c r="A36" s="25" t="s">
        <v>568</v>
      </c>
      <c r="B36" s="26" t="s">
        <v>48</v>
      </c>
      <c r="C36" s="35" t="s">
        <v>280</v>
      </c>
      <c r="D36" s="35"/>
      <c r="E36" s="29">
        <f>E37</f>
        <v>5000</v>
      </c>
      <c r="F36" s="29">
        <f>F37</f>
        <v>5000</v>
      </c>
    </row>
    <row r="37" spans="1:6" ht="12.75">
      <c r="A37" s="33" t="s">
        <v>74</v>
      </c>
      <c r="B37" s="31" t="s">
        <v>48</v>
      </c>
      <c r="C37" s="17" t="s">
        <v>281</v>
      </c>
      <c r="D37" s="17"/>
      <c r="E37" s="32">
        <f>E38</f>
        <v>5000</v>
      </c>
      <c r="F37" s="32">
        <f>F38</f>
        <v>5000</v>
      </c>
    </row>
    <row r="38" spans="1:6" ht="12.75">
      <c r="A38" s="33" t="s">
        <v>42</v>
      </c>
      <c r="B38" s="31" t="s">
        <v>48</v>
      </c>
      <c r="C38" s="17" t="s">
        <v>281</v>
      </c>
      <c r="D38" s="17" t="s">
        <v>43</v>
      </c>
      <c r="E38" s="32">
        <v>5000</v>
      </c>
      <c r="F38" s="32">
        <v>5000</v>
      </c>
    </row>
    <row r="39" spans="1:6" ht="51">
      <c r="A39" s="33" t="s">
        <v>569</v>
      </c>
      <c r="B39" s="31" t="s">
        <v>48</v>
      </c>
      <c r="C39" s="17" t="s">
        <v>282</v>
      </c>
      <c r="D39" s="17"/>
      <c r="E39" s="32">
        <f>E40</f>
        <v>22156.1</v>
      </c>
      <c r="F39" s="32">
        <f>F40</f>
        <v>26656.1</v>
      </c>
    </row>
    <row r="40" spans="1:6" ht="25.5">
      <c r="A40" s="33" t="s">
        <v>19</v>
      </c>
      <c r="B40" s="31" t="s">
        <v>48</v>
      </c>
      <c r="C40" s="17" t="s">
        <v>283</v>
      </c>
      <c r="D40" s="17"/>
      <c r="E40" s="32">
        <f>E41</f>
        <v>22156.1</v>
      </c>
      <c r="F40" s="32">
        <f>F41</f>
        <v>26656.1</v>
      </c>
    </row>
    <row r="41" spans="1:6" ht="51">
      <c r="A41" s="33" t="s">
        <v>44</v>
      </c>
      <c r="B41" s="31" t="s">
        <v>48</v>
      </c>
      <c r="C41" s="17" t="s">
        <v>283</v>
      </c>
      <c r="D41" s="17" t="s">
        <v>45</v>
      </c>
      <c r="E41" s="32">
        <v>22156.1</v>
      </c>
      <c r="F41" s="32">
        <v>26656.1</v>
      </c>
    </row>
    <row r="42" spans="1:6" ht="63.75">
      <c r="A42" s="33" t="s">
        <v>124</v>
      </c>
      <c r="B42" s="31" t="s">
        <v>48</v>
      </c>
      <c r="C42" s="17" t="s">
        <v>284</v>
      </c>
      <c r="D42" s="17"/>
      <c r="E42" s="32">
        <f aca="true" t="shared" si="1" ref="E42:F44">E43</f>
        <v>217</v>
      </c>
      <c r="F42" s="32">
        <f t="shared" si="1"/>
        <v>217</v>
      </c>
    </row>
    <row r="43" spans="1:6" ht="76.5">
      <c r="A43" s="33" t="s">
        <v>248</v>
      </c>
      <c r="B43" s="31" t="s">
        <v>48</v>
      </c>
      <c r="C43" s="17" t="s">
        <v>285</v>
      </c>
      <c r="D43" s="17"/>
      <c r="E43" s="32">
        <f t="shared" si="1"/>
        <v>217</v>
      </c>
      <c r="F43" s="32">
        <f t="shared" si="1"/>
        <v>217</v>
      </c>
    </row>
    <row r="44" spans="1:6" ht="25.5">
      <c r="A44" s="33" t="s">
        <v>19</v>
      </c>
      <c r="B44" s="31" t="s">
        <v>48</v>
      </c>
      <c r="C44" s="17" t="s">
        <v>286</v>
      </c>
      <c r="D44" s="17"/>
      <c r="E44" s="32">
        <f t="shared" si="1"/>
        <v>217</v>
      </c>
      <c r="F44" s="32">
        <f t="shared" si="1"/>
        <v>217</v>
      </c>
    </row>
    <row r="45" spans="1:6" ht="51">
      <c r="A45" s="33" t="s">
        <v>44</v>
      </c>
      <c r="B45" s="31" t="s">
        <v>48</v>
      </c>
      <c r="C45" s="17" t="s">
        <v>286</v>
      </c>
      <c r="D45" s="17" t="s">
        <v>45</v>
      </c>
      <c r="E45" s="32">
        <v>217</v>
      </c>
      <c r="F45" s="32">
        <v>217</v>
      </c>
    </row>
    <row r="46" spans="1:6" ht="76.5">
      <c r="A46" s="33" t="s">
        <v>125</v>
      </c>
      <c r="B46" s="31" t="s">
        <v>48</v>
      </c>
      <c r="C46" s="17" t="s">
        <v>287</v>
      </c>
      <c r="D46" s="17"/>
      <c r="E46" s="32">
        <f aca="true" t="shared" si="2" ref="E46:F48">E47</f>
        <v>624</v>
      </c>
      <c r="F46" s="32">
        <f t="shared" si="2"/>
        <v>624</v>
      </c>
    </row>
    <row r="47" spans="1:6" ht="51">
      <c r="A47" s="33" t="s">
        <v>249</v>
      </c>
      <c r="B47" s="31" t="s">
        <v>48</v>
      </c>
      <c r="C47" s="17" t="s">
        <v>288</v>
      </c>
      <c r="D47" s="17"/>
      <c r="E47" s="32">
        <f t="shared" si="2"/>
        <v>624</v>
      </c>
      <c r="F47" s="32">
        <f t="shared" si="2"/>
        <v>624</v>
      </c>
    </row>
    <row r="48" spans="1:6" ht="25.5">
      <c r="A48" s="33" t="s">
        <v>19</v>
      </c>
      <c r="B48" s="31" t="s">
        <v>48</v>
      </c>
      <c r="C48" s="17" t="s">
        <v>289</v>
      </c>
      <c r="D48" s="17"/>
      <c r="E48" s="32">
        <f t="shared" si="2"/>
        <v>624</v>
      </c>
      <c r="F48" s="32">
        <f t="shared" si="2"/>
        <v>624</v>
      </c>
    </row>
    <row r="49" spans="1:6" ht="51">
      <c r="A49" s="33" t="s">
        <v>44</v>
      </c>
      <c r="B49" s="31" t="s">
        <v>48</v>
      </c>
      <c r="C49" s="17" t="s">
        <v>289</v>
      </c>
      <c r="D49" s="17" t="s">
        <v>45</v>
      </c>
      <c r="E49" s="32">
        <v>624</v>
      </c>
      <c r="F49" s="32">
        <v>624</v>
      </c>
    </row>
    <row r="50" spans="1:6" s="6" customFormat="1" ht="68.25" customHeight="1">
      <c r="A50" s="36" t="s">
        <v>134</v>
      </c>
      <c r="B50" s="20" t="s">
        <v>48</v>
      </c>
      <c r="C50" s="38" t="s">
        <v>290</v>
      </c>
      <c r="D50" s="38"/>
      <c r="E50" s="39">
        <f>E51+E54+E57</f>
        <v>7300</v>
      </c>
      <c r="F50" s="39">
        <f>F51+F54+F57</f>
        <v>7300</v>
      </c>
    </row>
    <row r="51" spans="1:6" s="6" customFormat="1" ht="68.25" customHeight="1">
      <c r="A51" s="36" t="s">
        <v>570</v>
      </c>
      <c r="B51" s="20" t="s">
        <v>48</v>
      </c>
      <c r="C51" s="38" t="s">
        <v>291</v>
      </c>
      <c r="D51" s="38"/>
      <c r="E51" s="39">
        <f>E52</f>
        <v>300</v>
      </c>
      <c r="F51" s="39">
        <f>F52</f>
        <v>300</v>
      </c>
    </row>
    <row r="52" spans="1:6" ht="33.75" customHeight="1">
      <c r="A52" s="33" t="s">
        <v>126</v>
      </c>
      <c r="B52" s="31" t="s">
        <v>48</v>
      </c>
      <c r="C52" s="17" t="s">
        <v>292</v>
      </c>
      <c r="D52" s="17"/>
      <c r="E52" s="32">
        <f>E53</f>
        <v>300</v>
      </c>
      <c r="F52" s="32">
        <f>F53</f>
        <v>300</v>
      </c>
    </row>
    <row r="53" spans="1:6" ht="27" customHeight="1">
      <c r="A53" s="33" t="s">
        <v>42</v>
      </c>
      <c r="B53" s="31" t="s">
        <v>48</v>
      </c>
      <c r="C53" s="17" t="s">
        <v>292</v>
      </c>
      <c r="D53" s="17" t="s">
        <v>43</v>
      </c>
      <c r="E53" s="32">
        <v>300</v>
      </c>
      <c r="F53" s="32">
        <v>300</v>
      </c>
    </row>
    <row r="54" spans="1:6" ht="27" customHeight="1">
      <c r="A54" s="33" t="s">
        <v>571</v>
      </c>
      <c r="B54" s="31" t="s">
        <v>48</v>
      </c>
      <c r="C54" s="17" t="s">
        <v>293</v>
      </c>
      <c r="D54" s="17"/>
      <c r="E54" s="32">
        <f>E55</f>
        <v>4000</v>
      </c>
      <c r="F54" s="32">
        <f>F55</f>
        <v>4000</v>
      </c>
    </row>
    <row r="55" spans="1:6" ht="27" customHeight="1">
      <c r="A55" s="33" t="s">
        <v>126</v>
      </c>
      <c r="B55" s="31" t="s">
        <v>48</v>
      </c>
      <c r="C55" s="17" t="s">
        <v>294</v>
      </c>
      <c r="D55" s="17"/>
      <c r="E55" s="32">
        <f>E56</f>
        <v>4000</v>
      </c>
      <c r="F55" s="32">
        <f>F56</f>
        <v>4000</v>
      </c>
    </row>
    <row r="56" spans="1:6" ht="27" customHeight="1">
      <c r="A56" s="33" t="s">
        <v>42</v>
      </c>
      <c r="B56" s="31" t="s">
        <v>48</v>
      </c>
      <c r="C56" s="17" t="s">
        <v>294</v>
      </c>
      <c r="D56" s="17" t="s">
        <v>43</v>
      </c>
      <c r="E56" s="32">
        <v>4000</v>
      </c>
      <c r="F56" s="32">
        <v>4000</v>
      </c>
    </row>
    <row r="57" spans="1:6" ht="27" customHeight="1">
      <c r="A57" s="33" t="s">
        <v>572</v>
      </c>
      <c r="B57" s="31" t="s">
        <v>48</v>
      </c>
      <c r="C57" s="17" t="s">
        <v>295</v>
      </c>
      <c r="D57" s="17"/>
      <c r="E57" s="32">
        <f>E58</f>
        <v>3000</v>
      </c>
      <c r="F57" s="32">
        <f>F58</f>
        <v>3000</v>
      </c>
    </row>
    <row r="58" spans="1:6" ht="111" customHeight="1">
      <c r="A58" s="33" t="s">
        <v>154</v>
      </c>
      <c r="B58" s="31" t="s">
        <v>48</v>
      </c>
      <c r="C58" s="17" t="s">
        <v>296</v>
      </c>
      <c r="D58" s="17"/>
      <c r="E58" s="32">
        <f>E59</f>
        <v>3000</v>
      </c>
      <c r="F58" s="32">
        <f>F59</f>
        <v>3000</v>
      </c>
    </row>
    <row r="59" spans="1:6" ht="20.25" customHeight="1">
      <c r="A59" s="33" t="s">
        <v>42</v>
      </c>
      <c r="B59" s="31" t="s">
        <v>48</v>
      </c>
      <c r="C59" s="17" t="s">
        <v>296</v>
      </c>
      <c r="D59" s="17" t="s">
        <v>43</v>
      </c>
      <c r="E59" s="32">
        <v>3000</v>
      </c>
      <c r="F59" s="32">
        <v>3000</v>
      </c>
    </row>
    <row r="60" spans="1:6" ht="63.75" customHeight="1">
      <c r="A60" s="36" t="s">
        <v>135</v>
      </c>
      <c r="B60" s="20" t="s">
        <v>48</v>
      </c>
      <c r="C60" s="38" t="s">
        <v>297</v>
      </c>
      <c r="D60" s="38"/>
      <c r="E60" s="39">
        <f>E61+E67</f>
        <v>1160</v>
      </c>
      <c r="F60" s="39">
        <f>F61+F67</f>
        <v>1160</v>
      </c>
    </row>
    <row r="61" spans="1:6" s="7" customFormat="1" ht="60" customHeight="1">
      <c r="A61" s="25" t="s">
        <v>116</v>
      </c>
      <c r="B61" s="26" t="s">
        <v>48</v>
      </c>
      <c r="C61" s="35" t="s">
        <v>298</v>
      </c>
      <c r="D61" s="35"/>
      <c r="E61" s="29">
        <f aca="true" t="shared" si="3" ref="E61:F63">E62</f>
        <v>1060</v>
      </c>
      <c r="F61" s="29">
        <f t="shared" si="3"/>
        <v>1060</v>
      </c>
    </row>
    <row r="62" spans="1:6" s="7" customFormat="1" ht="98.25" customHeight="1">
      <c r="A62" s="25" t="s">
        <v>573</v>
      </c>
      <c r="B62" s="26" t="s">
        <v>48</v>
      </c>
      <c r="C62" s="35" t="s">
        <v>299</v>
      </c>
      <c r="D62" s="35"/>
      <c r="E62" s="29">
        <f t="shared" si="3"/>
        <v>1060</v>
      </c>
      <c r="F62" s="29">
        <f t="shared" si="3"/>
        <v>1060</v>
      </c>
    </row>
    <row r="63" spans="1:6" ht="32.25" customHeight="1">
      <c r="A63" s="33" t="s">
        <v>75</v>
      </c>
      <c r="B63" s="31" t="s">
        <v>48</v>
      </c>
      <c r="C63" s="17" t="s">
        <v>299</v>
      </c>
      <c r="D63" s="17"/>
      <c r="E63" s="32">
        <f t="shared" si="3"/>
        <v>1060</v>
      </c>
      <c r="F63" s="32">
        <f t="shared" si="3"/>
        <v>1060</v>
      </c>
    </row>
    <row r="64" spans="1:6" ht="20.25" customHeight="1">
      <c r="A64" s="33" t="s">
        <v>42</v>
      </c>
      <c r="B64" s="31" t="s">
        <v>48</v>
      </c>
      <c r="C64" s="17" t="s">
        <v>299</v>
      </c>
      <c r="D64" s="17" t="s">
        <v>43</v>
      </c>
      <c r="E64" s="32">
        <f>1060</f>
        <v>1060</v>
      </c>
      <c r="F64" s="32">
        <f>1060</f>
        <v>1060</v>
      </c>
    </row>
    <row r="65" spans="1:6" s="7" customFormat="1" ht="74.25" customHeight="1">
      <c r="A65" s="25" t="s">
        <v>79</v>
      </c>
      <c r="B65" s="26" t="s">
        <v>48</v>
      </c>
      <c r="C65" s="35" t="s">
        <v>300</v>
      </c>
      <c r="D65" s="35"/>
      <c r="E65" s="29">
        <f aca="true" t="shared" si="4" ref="E65:F67">E66</f>
        <v>100</v>
      </c>
      <c r="F65" s="29">
        <f t="shared" si="4"/>
        <v>100</v>
      </c>
    </row>
    <row r="66" spans="1:6" s="7" customFormat="1" ht="74.25" customHeight="1">
      <c r="A66" s="25" t="s">
        <v>574</v>
      </c>
      <c r="B66" s="26" t="s">
        <v>48</v>
      </c>
      <c r="C66" s="35" t="s">
        <v>301</v>
      </c>
      <c r="D66" s="35"/>
      <c r="E66" s="29">
        <f t="shared" si="4"/>
        <v>100</v>
      </c>
      <c r="F66" s="29">
        <f t="shared" si="4"/>
        <v>100</v>
      </c>
    </row>
    <row r="67" spans="1:6" s="6" customFormat="1" ht="69" customHeight="1">
      <c r="A67" s="33" t="s">
        <v>78</v>
      </c>
      <c r="B67" s="31" t="s">
        <v>48</v>
      </c>
      <c r="C67" s="17" t="s">
        <v>302</v>
      </c>
      <c r="D67" s="17"/>
      <c r="E67" s="32">
        <f t="shared" si="4"/>
        <v>100</v>
      </c>
      <c r="F67" s="32">
        <f t="shared" si="4"/>
        <v>100</v>
      </c>
    </row>
    <row r="68" spans="1:6" ht="33.75" customHeight="1">
      <c r="A68" s="33" t="s">
        <v>40</v>
      </c>
      <c r="B68" s="31" t="s">
        <v>48</v>
      </c>
      <c r="C68" s="17" t="s">
        <v>302</v>
      </c>
      <c r="D68" s="17" t="s">
        <v>41</v>
      </c>
      <c r="E68" s="32">
        <v>100</v>
      </c>
      <c r="F68" s="32">
        <v>100</v>
      </c>
    </row>
    <row r="69" spans="1:6" ht="38.25">
      <c r="A69" s="44" t="s">
        <v>117</v>
      </c>
      <c r="B69" s="33">
        <v>706</v>
      </c>
      <c r="C69" s="45" t="s">
        <v>303</v>
      </c>
      <c r="D69" s="45"/>
      <c r="E69" s="46">
        <f aca="true" t="shared" si="5" ref="E69:F72">E70</f>
        <v>859.5</v>
      </c>
      <c r="F69" s="46">
        <f t="shared" si="5"/>
        <v>916.8</v>
      </c>
    </row>
    <row r="70" spans="1:6" ht="25.5">
      <c r="A70" s="47" t="s">
        <v>165</v>
      </c>
      <c r="B70" s="31" t="s">
        <v>48</v>
      </c>
      <c r="C70" s="48" t="s">
        <v>304</v>
      </c>
      <c r="D70" s="48"/>
      <c r="E70" s="49">
        <f>E71</f>
        <v>859.5</v>
      </c>
      <c r="F70" s="49">
        <f>F71</f>
        <v>916.8</v>
      </c>
    </row>
    <row r="71" spans="1:6" ht="76.5">
      <c r="A71" s="47" t="s">
        <v>575</v>
      </c>
      <c r="B71" s="31" t="s">
        <v>48</v>
      </c>
      <c r="C71" s="48" t="s">
        <v>305</v>
      </c>
      <c r="D71" s="48"/>
      <c r="E71" s="49">
        <f>E72</f>
        <v>859.5</v>
      </c>
      <c r="F71" s="49">
        <f>F72</f>
        <v>916.8</v>
      </c>
    </row>
    <row r="72" spans="1:6" ht="93.75" customHeight="1">
      <c r="A72" s="50" t="s">
        <v>167</v>
      </c>
      <c r="B72" s="31" t="s">
        <v>48</v>
      </c>
      <c r="C72" s="51" t="s">
        <v>306</v>
      </c>
      <c r="D72" s="51"/>
      <c r="E72" s="52">
        <f t="shared" si="5"/>
        <v>859.5</v>
      </c>
      <c r="F72" s="52">
        <f t="shared" si="5"/>
        <v>916.8</v>
      </c>
    </row>
    <row r="73" spans="1:6" ht="48.75" customHeight="1">
      <c r="A73" s="50" t="s">
        <v>38</v>
      </c>
      <c r="B73" s="31" t="s">
        <v>48</v>
      </c>
      <c r="C73" s="51" t="s">
        <v>306</v>
      </c>
      <c r="D73" s="51" t="s">
        <v>39</v>
      </c>
      <c r="E73" s="52">
        <v>859.5</v>
      </c>
      <c r="F73" s="52">
        <v>916.8</v>
      </c>
    </row>
    <row r="74" spans="1:6" s="5" customFormat="1" ht="58.5" customHeight="1">
      <c r="A74" s="53" t="s">
        <v>136</v>
      </c>
      <c r="B74" s="20" t="s">
        <v>48</v>
      </c>
      <c r="C74" s="37" t="s">
        <v>307</v>
      </c>
      <c r="D74" s="38"/>
      <c r="E74" s="39">
        <f>E75</f>
        <v>16748</v>
      </c>
      <c r="F74" s="39">
        <f>F75</f>
        <v>16748</v>
      </c>
    </row>
    <row r="75" spans="1:6" s="5" customFormat="1" ht="70.5" customHeight="1">
      <c r="A75" s="54" t="s">
        <v>113</v>
      </c>
      <c r="B75" s="26" t="s">
        <v>48</v>
      </c>
      <c r="C75" s="28" t="s">
        <v>308</v>
      </c>
      <c r="D75" s="35"/>
      <c r="E75" s="29">
        <f>E81+E77+E84</f>
        <v>16748</v>
      </c>
      <c r="F75" s="29">
        <f>F81+F77+F84</f>
        <v>16748</v>
      </c>
    </row>
    <row r="76" spans="1:6" s="5" customFormat="1" ht="70.5" customHeight="1">
      <c r="A76" s="33" t="s">
        <v>251</v>
      </c>
      <c r="B76" s="31" t="s">
        <v>48</v>
      </c>
      <c r="C76" s="17" t="s">
        <v>309</v>
      </c>
      <c r="D76" s="17"/>
      <c r="E76" s="32">
        <f>E77</f>
        <v>2175.8</v>
      </c>
      <c r="F76" s="32">
        <f>F77</f>
        <v>2175.8</v>
      </c>
    </row>
    <row r="77" spans="1:6" s="5" customFormat="1" ht="70.5" customHeight="1">
      <c r="A77" s="33" t="s">
        <v>84</v>
      </c>
      <c r="B77" s="31" t="s">
        <v>48</v>
      </c>
      <c r="C77" s="17" t="s">
        <v>310</v>
      </c>
      <c r="D77" s="17"/>
      <c r="E77" s="32">
        <f>E78+E79</f>
        <v>2175.8</v>
      </c>
      <c r="F77" s="32">
        <f>F78+F79</f>
        <v>2175.8</v>
      </c>
    </row>
    <row r="78" spans="1:6" s="5" customFormat="1" ht="70.5" customHeight="1">
      <c r="A78" s="30" t="s">
        <v>36</v>
      </c>
      <c r="B78" s="31" t="s">
        <v>48</v>
      </c>
      <c r="C78" s="17" t="s">
        <v>310</v>
      </c>
      <c r="D78" s="17" t="s">
        <v>37</v>
      </c>
      <c r="E78" s="32">
        <v>1850</v>
      </c>
      <c r="F78" s="32">
        <v>1850</v>
      </c>
    </row>
    <row r="79" spans="1:6" s="5" customFormat="1" ht="70.5" customHeight="1">
      <c r="A79" s="33" t="s">
        <v>38</v>
      </c>
      <c r="B79" s="31" t="s">
        <v>48</v>
      </c>
      <c r="C79" s="17" t="s">
        <v>311</v>
      </c>
      <c r="D79" s="17" t="s">
        <v>39</v>
      </c>
      <c r="E79" s="32">
        <v>325.8</v>
      </c>
      <c r="F79" s="32">
        <v>325.8</v>
      </c>
    </row>
    <row r="80" spans="1:6" s="5" customFormat="1" ht="70.5" customHeight="1">
      <c r="A80" s="54" t="s">
        <v>250</v>
      </c>
      <c r="B80" s="26" t="s">
        <v>48</v>
      </c>
      <c r="C80" s="28" t="s">
        <v>312</v>
      </c>
      <c r="D80" s="35"/>
      <c r="E80" s="29">
        <f>E81</f>
        <v>5629.200000000001</v>
      </c>
      <c r="F80" s="29">
        <f>F81</f>
        <v>5629.200000000001</v>
      </c>
    </row>
    <row r="81" spans="1:6" ht="25.5">
      <c r="A81" s="33" t="s">
        <v>83</v>
      </c>
      <c r="B81" s="31" t="s">
        <v>48</v>
      </c>
      <c r="C81" s="17" t="s">
        <v>313</v>
      </c>
      <c r="D81" s="17"/>
      <c r="E81" s="32">
        <f>E82+E83</f>
        <v>5629.200000000001</v>
      </c>
      <c r="F81" s="32">
        <f>F82+F83</f>
        <v>5629.200000000001</v>
      </c>
    </row>
    <row r="82" spans="1:6" ht="76.5">
      <c r="A82" s="30" t="s">
        <v>36</v>
      </c>
      <c r="B82" s="31" t="s">
        <v>48</v>
      </c>
      <c r="C82" s="17" t="s">
        <v>313</v>
      </c>
      <c r="D82" s="17" t="s">
        <v>37</v>
      </c>
      <c r="E82" s="32">
        <v>1796.4</v>
      </c>
      <c r="F82" s="32">
        <v>1796.4</v>
      </c>
    </row>
    <row r="83" spans="1:6" ht="47.25" customHeight="1">
      <c r="A83" s="33" t="s">
        <v>38</v>
      </c>
      <c r="B83" s="31" t="s">
        <v>48</v>
      </c>
      <c r="C83" s="17" t="s">
        <v>313</v>
      </c>
      <c r="D83" s="17" t="s">
        <v>39</v>
      </c>
      <c r="E83" s="32">
        <f>3365.9+466.9</f>
        <v>3832.8</v>
      </c>
      <c r="F83" s="32">
        <f>3365.9+466.9</f>
        <v>3832.8</v>
      </c>
    </row>
    <row r="84" spans="1:6" ht="96.75" customHeight="1">
      <c r="A84" s="25" t="s">
        <v>246</v>
      </c>
      <c r="B84" s="26" t="s">
        <v>48</v>
      </c>
      <c r="C84" s="35" t="s">
        <v>314</v>
      </c>
      <c r="D84" s="35"/>
      <c r="E84" s="29">
        <f>E85+E87</f>
        <v>8943</v>
      </c>
      <c r="F84" s="29">
        <f>F85+F87</f>
        <v>8943</v>
      </c>
    </row>
    <row r="85" spans="1:6" ht="83.25" customHeight="1">
      <c r="A85" s="33" t="s">
        <v>173</v>
      </c>
      <c r="B85" s="31" t="s">
        <v>48</v>
      </c>
      <c r="C85" s="17" t="s">
        <v>315</v>
      </c>
      <c r="D85" s="17"/>
      <c r="E85" s="32">
        <f>E86</f>
        <v>8793</v>
      </c>
      <c r="F85" s="32">
        <f>F86</f>
        <v>8793</v>
      </c>
    </row>
    <row r="86" spans="1:6" ht="31.5" customHeight="1">
      <c r="A86" s="33" t="s">
        <v>15</v>
      </c>
      <c r="B86" s="31" t="s">
        <v>48</v>
      </c>
      <c r="C86" s="17" t="s">
        <v>315</v>
      </c>
      <c r="D86" s="17" t="s">
        <v>41</v>
      </c>
      <c r="E86" s="32">
        <v>8793</v>
      </c>
      <c r="F86" s="32">
        <v>8793</v>
      </c>
    </row>
    <row r="87" spans="1:6" ht="100.5" customHeight="1">
      <c r="A87" s="33" t="s">
        <v>174</v>
      </c>
      <c r="B87" s="31" t="s">
        <v>48</v>
      </c>
      <c r="C87" s="17" t="s">
        <v>316</v>
      </c>
      <c r="D87" s="17"/>
      <c r="E87" s="32">
        <f>E88</f>
        <v>150</v>
      </c>
      <c r="F87" s="32">
        <f>F88</f>
        <v>150</v>
      </c>
    </row>
    <row r="88" spans="1:6" ht="26.25" customHeight="1">
      <c r="A88" s="33" t="s">
        <v>15</v>
      </c>
      <c r="B88" s="31" t="s">
        <v>48</v>
      </c>
      <c r="C88" s="17" t="s">
        <v>316</v>
      </c>
      <c r="D88" s="17" t="s">
        <v>41</v>
      </c>
      <c r="E88" s="32">
        <v>150</v>
      </c>
      <c r="F88" s="32">
        <v>150</v>
      </c>
    </row>
    <row r="89" spans="1:6" s="5" customFormat="1" ht="63" customHeight="1">
      <c r="A89" s="36" t="s">
        <v>187</v>
      </c>
      <c r="B89" s="20" t="s">
        <v>48</v>
      </c>
      <c r="C89" s="37" t="s">
        <v>317</v>
      </c>
      <c r="D89" s="38"/>
      <c r="E89" s="39">
        <f aca="true" t="shared" si="6" ref="E89:F92">E90</f>
        <v>2500</v>
      </c>
      <c r="F89" s="39">
        <f t="shared" si="6"/>
        <v>2500</v>
      </c>
    </row>
    <row r="90" spans="1:6" s="7" customFormat="1" ht="80.25" customHeight="1">
      <c r="A90" s="25" t="s">
        <v>130</v>
      </c>
      <c r="B90" s="26" t="s">
        <v>48</v>
      </c>
      <c r="C90" s="35" t="s">
        <v>318</v>
      </c>
      <c r="D90" s="35"/>
      <c r="E90" s="29">
        <f>E91</f>
        <v>2500</v>
      </c>
      <c r="F90" s="29">
        <f>F91</f>
        <v>2500</v>
      </c>
    </row>
    <row r="91" spans="1:6" s="7" customFormat="1" ht="80.25" customHeight="1">
      <c r="A91" s="25" t="s">
        <v>576</v>
      </c>
      <c r="B91" s="26" t="s">
        <v>48</v>
      </c>
      <c r="C91" s="35" t="s">
        <v>319</v>
      </c>
      <c r="D91" s="35"/>
      <c r="E91" s="29">
        <f>E92</f>
        <v>2500</v>
      </c>
      <c r="F91" s="29">
        <f>F92</f>
        <v>2500</v>
      </c>
    </row>
    <row r="92" spans="1:6" s="5" customFormat="1" ht="46.5" customHeight="1">
      <c r="A92" s="33" t="s">
        <v>77</v>
      </c>
      <c r="B92" s="31" t="s">
        <v>48</v>
      </c>
      <c r="C92" s="17" t="s">
        <v>320</v>
      </c>
      <c r="D92" s="17"/>
      <c r="E92" s="32">
        <f t="shared" si="6"/>
        <v>2500</v>
      </c>
      <c r="F92" s="32">
        <f t="shared" si="6"/>
        <v>2500</v>
      </c>
    </row>
    <row r="93" spans="1:6" ht="62.25" customHeight="1">
      <c r="A93" s="33" t="s">
        <v>44</v>
      </c>
      <c r="B93" s="31" t="s">
        <v>48</v>
      </c>
      <c r="C93" s="17" t="s">
        <v>320</v>
      </c>
      <c r="D93" s="17" t="s">
        <v>45</v>
      </c>
      <c r="E93" s="32">
        <f>3000-500</f>
        <v>2500</v>
      </c>
      <c r="F93" s="32">
        <f>3000-500</f>
        <v>2500</v>
      </c>
    </row>
    <row r="94" spans="1:6" s="6" customFormat="1" ht="55.5" customHeight="1">
      <c r="A94" s="36" t="s">
        <v>76</v>
      </c>
      <c r="B94" s="20" t="s">
        <v>48</v>
      </c>
      <c r="C94" s="37" t="s">
        <v>321</v>
      </c>
      <c r="D94" s="38"/>
      <c r="E94" s="39">
        <f aca="true" t="shared" si="7" ref="E94:F96">E95</f>
        <v>6690.6</v>
      </c>
      <c r="F94" s="39">
        <f t="shared" si="7"/>
        <v>6730.6</v>
      </c>
    </row>
    <row r="95" spans="1:6" s="6" customFormat="1" ht="55.5" customHeight="1">
      <c r="A95" s="36" t="s">
        <v>264</v>
      </c>
      <c r="B95" s="20" t="s">
        <v>48</v>
      </c>
      <c r="C95" s="37" t="s">
        <v>322</v>
      </c>
      <c r="D95" s="38"/>
      <c r="E95" s="39">
        <f t="shared" si="7"/>
        <v>6690.6</v>
      </c>
      <c r="F95" s="39">
        <f t="shared" si="7"/>
        <v>6730.6</v>
      </c>
    </row>
    <row r="96" spans="1:6" ht="32.25" customHeight="1">
      <c r="A96" s="30" t="s">
        <v>157</v>
      </c>
      <c r="B96" s="31" t="s">
        <v>48</v>
      </c>
      <c r="C96" s="41" t="s">
        <v>323</v>
      </c>
      <c r="D96" s="17"/>
      <c r="E96" s="32">
        <f t="shared" si="7"/>
        <v>6690.6</v>
      </c>
      <c r="F96" s="32">
        <f t="shared" si="7"/>
        <v>6730.6</v>
      </c>
    </row>
    <row r="97" spans="1:6" ht="51">
      <c r="A97" s="33" t="s">
        <v>44</v>
      </c>
      <c r="B97" s="31" t="s">
        <v>48</v>
      </c>
      <c r="C97" s="41" t="s">
        <v>323</v>
      </c>
      <c r="D97" s="41" t="s">
        <v>45</v>
      </c>
      <c r="E97" s="32">
        <v>6690.6</v>
      </c>
      <c r="F97" s="32">
        <v>6730.6</v>
      </c>
    </row>
    <row r="98" spans="1:6" s="5" customFormat="1" ht="12.75">
      <c r="A98" s="25" t="s">
        <v>61</v>
      </c>
      <c r="B98" s="26" t="s">
        <v>48</v>
      </c>
      <c r="C98" s="35" t="s">
        <v>270</v>
      </c>
      <c r="D98" s="28"/>
      <c r="E98" s="29">
        <f>E99+E103++E105+E109+E111+E113+E115+E117+E119+E122</f>
        <v>100541.6</v>
      </c>
      <c r="F98" s="29">
        <f>F99+F103++F105+F109+F111+F113+F115+F117+F119+F122</f>
        <v>78989.6</v>
      </c>
    </row>
    <row r="99" spans="1:6" ht="25.5">
      <c r="A99" s="30" t="s">
        <v>62</v>
      </c>
      <c r="B99" s="31" t="s">
        <v>48</v>
      </c>
      <c r="C99" s="17" t="s">
        <v>272</v>
      </c>
      <c r="D99" s="17"/>
      <c r="E99" s="32">
        <f>E100+E101+E102</f>
        <v>48532.8</v>
      </c>
      <c r="F99" s="32">
        <f>F100+F101+F102</f>
        <v>41032.8</v>
      </c>
    </row>
    <row r="100" spans="1:6" ht="108.75" customHeight="1">
      <c r="A100" s="30" t="s">
        <v>36</v>
      </c>
      <c r="B100" s="31" t="s">
        <v>48</v>
      </c>
      <c r="C100" s="17" t="s">
        <v>271</v>
      </c>
      <c r="D100" s="17" t="s">
        <v>37</v>
      </c>
      <c r="E100" s="32">
        <v>26180.8</v>
      </c>
      <c r="F100" s="32">
        <v>26180.8</v>
      </c>
    </row>
    <row r="101" spans="1:6" ht="25.5">
      <c r="A101" s="33" t="s">
        <v>38</v>
      </c>
      <c r="B101" s="31" t="s">
        <v>48</v>
      </c>
      <c r="C101" s="17" t="s">
        <v>272</v>
      </c>
      <c r="D101" s="17" t="s">
        <v>39</v>
      </c>
      <c r="E101" s="55">
        <v>21979</v>
      </c>
      <c r="F101" s="55">
        <v>14479</v>
      </c>
    </row>
    <row r="102" spans="1:6" ht="24" customHeight="1">
      <c r="A102" s="34" t="s">
        <v>42</v>
      </c>
      <c r="B102" s="31" t="s">
        <v>48</v>
      </c>
      <c r="C102" s="17" t="s">
        <v>272</v>
      </c>
      <c r="D102" s="17" t="s">
        <v>43</v>
      </c>
      <c r="E102" s="32">
        <v>373</v>
      </c>
      <c r="F102" s="32">
        <v>373</v>
      </c>
    </row>
    <row r="103" spans="1:6" ht="59.25" customHeight="1">
      <c r="A103" s="33" t="s">
        <v>11</v>
      </c>
      <c r="B103" s="31" t="s">
        <v>48</v>
      </c>
      <c r="C103" s="17" t="s">
        <v>324</v>
      </c>
      <c r="D103" s="17"/>
      <c r="E103" s="32">
        <f>E104</f>
        <v>1412.7</v>
      </c>
      <c r="F103" s="32">
        <f>F104</f>
        <v>1412.7</v>
      </c>
    </row>
    <row r="104" spans="1:6" ht="113.25" customHeight="1">
      <c r="A104" s="30" t="s">
        <v>36</v>
      </c>
      <c r="B104" s="31" t="s">
        <v>48</v>
      </c>
      <c r="C104" s="17" t="s">
        <v>324</v>
      </c>
      <c r="D104" s="17" t="s">
        <v>37</v>
      </c>
      <c r="E104" s="32">
        <v>1412.7</v>
      </c>
      <c r="F104" s="32">
        <v>1412.7</v>
      </c>
    </row>
    <row r="105" spans="1:6" ht="48" customHeight="1">
      <c r="A105" s="30" t="s">
        <v>68</v>
      </c>
      <c r="B105" s="31" t="s">
        <v>48</v>
      </c>
      <c r="C105" s="83" t="s">
        <v>273</v>
      </c>
      <c r="D105" s="17"/>
      <c r="E105" s="32">
        <f>E106+E107+E108</f>
        <v>25693.3</v>
      </c>
      <c r="F105" s="32">
        <f>F106+F107+F108</f>
        <v>25693.3</v>
      </c>
    </row>
    <row r="106" spans="1:6" ht="114" customHeight="1">
      <c r="A106" s="30" t="s">
        <v>36</v>
      </c>
      <c r="B106" s="31" t="s">
        <v>48</v>
      </c>
      <c r="C106" s="17" t="s">
        <v>273</v>
      </c>
      <c r="D106" s="17" t="s">
        <v>37</v>
      </c>
      <c r="E106" s="32">
        <f>2343.4+15422.9</f>
        <v>17766.3</v>
      </c>
      <c r="F106" s="32">
        <f>2343.4+15422.9</f>
        <v>17766.3</v>
      </c>
    </row>
    <row r="107" spans="1:6" ht="25.5">
      <c r="A107" s="33" t="s">
        <v>38</v>
      </c>
      <c r="B107" s="31" t="s">
        <v>48</v>
      </c>
      <c r="C107" s="17" t="s">
        <v>273</v>
      </c>
      <c r="D107" s="17" t="s">
        <v>39</v>
      </c>
      <c r="E107" s="32">
        <f>550+7254</f>
        <v>7804</v>
      </c>
      <c r="F107" s="32">
        <f>550+7254</f>
        <v>7804</v>
      </c>
    </row>
    <row r="108" spans="1:6" ht="30" customHeight="1">
      <c r="A108" s="34" t="s">
        <v>42</v>
      </c>
      <c r="B108" s="31" t="s">
        <v>48</v>
      </c>
      <c r="C108" s="17" t="s">
        <v>273</v>
      </c>
      <c r="D108" s="17" t="s">
        <v>43</v>
      </c>
      <c r="E108" s="32">
        <f>4+119</f>
        <v>123</v>
      </c>
      <c r="F108" s="32">
        <f>4+119</f>
        <v>123</v>
      </c>
    </row>
    <row r="109" spans="1:6" ht="44.25" customHeight="1">
      <c r="A109" s="33" t="s">
        <v>80</v>
      </c>
      <c r="B109" s="31" t="s">
        <v>48</v>
      </c>
      <c r="C109" s="17" t="s">
        <v>325</v>
      </c>
      <c r="D109" s="17"/>
      <c r="E109" s="32">
        <f>E110</f>
        <v>1700</v>
      </c>
      <c r="F109" s="32">
        <f>F110</f>
        <v>1700</v>
      </c>
    </row>
    <row r="110" spans="1:6" ht="59.25" customHeight="1">
      <c r="A110" s="33" t="s">
        <v>38</v>
      </c>
      <c r="B110" s="31" t="s">
        <v>48</v>
      </c>
      <c r="C110" s="17" t="s">
        <v>325</v>
      </c>
      <c r="D110" s="17" t="s">
        <v>39</v>
      </c>
      <c r="E110" s="56">
        <v>1700</v>
      </c>
      <c r="F110" s="56">
        <v>1700</v>
      </c>
    </row>
    <row r="111" spans="1:6" ht="45.75" customHeight="1">
      <c r="A111" s="33" t="s">
        <v>81</v>
      </c>
      <c r="B111" s="31" t="s">
        <v>48</v>
      </c>
      <c r="C111" s="17" t="s">
        <v>326</v>
      </c>
      <c r="D111" s="17"/>
      <c r="E111" s="32">
        <f>E112</f>
        <v>10750</v>
      </c>
      <c r="F111" s="32">
        <f>F112</f>
        <v>750</v>
      </c>
    </row>
    <row r="112" spans="1:6" ht="54.75" customHeight="1">
      <c r="A112" s="33" t="s">
        <v>38</v>
      </c>
      <c r="B112" s="31" t="s">
        <v>48</v>
      </c>
      <c r="C112" s="17" t="s">
        <v>326</v>
      </c>
      <c r="D112" s="17" t="s">
        <v>39</v>
      </c>
      <c r="E112" s="56">
        <v>10750</v>
      </c>
      <c r="F112" s="56">
        <v>750</v>
      </c>
    </row>
    <row r="113" spans="1:6" s="6" customFormat="1" ht="12.75">
      <c r="A113" s="33" t="s">
        <v>82</v>
      </c>
      <c r="B113" s="31" t="s">
        <v>48</v>
      </c>
      <c r="C113" s="17" t="s">
        <v>327</v>
      </c>
      <c r="D113" s="17"/>
      <c r="E113" s="32">
        <f>E114</f>
        <v>927</v>
      </c>
      <c r="F113" s="32">
        <f>F114</f>
        <v>927</v>
      </c>
    </row>
    <row r="114" spans="1:6" s="6" customFormat="1" ht="25.5">
      <c r="A114" s="33" t="s">
        <v>40</v>
      </c>
      <c r="B114" s="31" t="s">
        <v>48</v>
      </c>
      <c r="C114" s="17" t="s">
        <v>327</v>
      </c>
      <c r="D114" s="17" t="s">
        <v>41</v>
      </c>
      <c r="E114" s="32">
        <v>927</v>
      </c>
      <c r="F114" s="32">
        <v>927</v>
      </c>
    </row>
    <row r="115" spans="1:6" s="6" customFormat="1" ht="69.75" customHeight="1">
      <c r="A115" s="33" t="s">
        <v>78</v>
      </c>
      <c r="B115" s="31" t="s">
        <v>48</v>
      </c>
      <c r="C115" s="17" t="s">
        <v>328</v>
      </c>
      <c r="D115" s="17"/>
      <c r="E115" s="32">
        <f>E116</f>
        <v>5015</v>
      </c>
      <c r="F115" s="32">
        <f>F116</f>
        <v>5015</v>
      </c>
    </row>
    <row r="116" spans="1:6" ht="38.25" customHeight="1">
      <c r="A116" s="33" t="s">
        <v>40</v>
      </c>
      <c r="B116" s="31" t="s">
        <v>48</v>
      </c>
      <c r="C116" s="17" t="s">
        <v>328</v>
      </c>
      <c r="D116" s="17" t="s">
        <v>41</v>
      </c>
      <c r="E116" s="32">
        <v>5015</v>
      </c>
      <c r="F116" s="32">
        <v>5015</v>
      </c>
    </row>
    <row r="117" spans="1:6" ht="25.5">
      <c r="A117" s="33" t="s">
        <v>158</v>
      </c>
      <c r="B117" s="31" t="s">
        <v>48</v>
      </c>
      <c r="C117" s="41" t="s">
        <v>329</v>
      </c>
      <c r="D117" s="17"/>
      <c r="E117" s="32">
        <f>E118</f>
        <v>2000</v>
      </c>
      <c r="F117" s="32">
        <f>F118</f>
        <v>2000</v>
      </c>
    </row>
    <row r="118" spans="1:6" ht="25.5">
      <c r="A118" s="33" t="s">
        <v>38</v>
      </c>
      <c r="B118" s="31" t="s">
        <v>48</v>
      </c>
      <c r="C118" s="41" t="s">
        <v>329</v>
      </c>
      <c r="D118" s="17" t="s">
        <v>39</v>
      </c>
      <c r="E118" s="32">
        <v>2000</v>
      </c>
      <c r="F118" s="32">
        <v>2000</v>
      </c>
    </row>
    <row r="119" spans="1:6" ht="25.5">
      <c r="A119" s="33" t="s">
        <v>85</v>
      </c>
      <c r="B119" s="31" t="s">
        <v>48</v>
      </c>
      <c r="C119" s="17" t="s">
        <v>330</v>
      </c>
      <c r="D119" s="17"/>
      <c r="E119" s="32">
        <f>E120+E121</f>
        <v>458.79999999999995</v>
      </c>
      <c r="F119" s="32">
        <f>F120+F121</f>
        <v>458.79999999999995</v>
      </c>
    </row>
    <row r="120" spans="1:6" ht="105" customHeight="1">
      <c r="A120" s="30" t="s">
        <v>36</v>
      </c>
      <c r="B120" s="31" t="s">
        <v>48</v>
      </c>
      <c r="C120" s="17" t="s">
        <v>330</v>
      </c>
      <c r="D120" s="17" t="s">
        <v>37</v>
      </c>
      <c r="E120" s="32">
        <v>312.4</v>
      </c>
      <c r="F120" s="32">
        <v>312.4</v>
      </c>
    </row>
    <row r="121" spans="1:6" ht="25.5">
      <c r="A121" s="33" t="s">
        <v>38</v>
      </c>
      <c r="B121" s="31" t="s">
        <v>48</v>
      </c>
      <c r="C121" s="17" t="s">
        <v>330</v>
      </c>
      <c r="D121" s="17" t="s">
        <v>39</v>
      </c>
      <c r="E121" s="32">
        <v>146.4</v>
      </c>
      <c r="F121" s="32">
        <v>146.4</v>
      </c>
    </row>
    <row r="122" spans="1:6" ht="25.5">
      <c r="A122" s="50" t="s">
        <v>169</v>
      </c>
      <c r="B122" s="31" t="s">
        <v>48</v>
      </c>
      <c r="C122" s="17" t="s">
        <v>331</v>
      </c>
      <c r="D122" s="17"/>
      <c r="E122" s="32">
        <f>E123</f>
        <v>4052</v>
      </c>
      <c r="F122" s="32">
        <f>F123</f>
        <v>0</v>
      </c>
    </row>
    <row r="123" spans="1:6" ht="12.75">
      <c r="A123" s="50" t="s">
        <v>42</v>
      </c>
      <c r="B123" s="31" t="s">
        <v>48</v>
      </c>
      <c r="C123" s="17" t="s">
        <v>331</v>
      </c>
      <c r="D123" s="17" t="s">
        <v>43</v>
      </c>
      <c r="E123" s="56">
        <v>4052</v>
      </c>
      <c r="F123" s="56">
        <v>0</v>
      </c>
    </row>
    <row r="124" spans="1:6" ht="25.5">
      <c r="A124" s="57" t="s">
        <v>12</v>
      </c>
      <c r="B124" s="58" t="s">
        <v>25</v>
      </c>
      <c r="C124" s="17"/>
      <c r="D124" s="17"/>
      <c r="E124" s="24">
        <f>E125</f>
        <v>3039.9</v>
      </c>
      <c r="F124" s="24">
        <f>F125</f>
        <v>3039.9</v>
      </c>
    </row>
    <row r="125" spans="1:6" s="5" customFormat="1" ht="20.25" customHeight="1">
      <c r="A125" s="25" t="s">
        <v>61</v>
      </c>
      <c r="B125" s="26" t="s">
        <v>25</v>
      </c>
      <c r="C125" s="35" t="s">
        <v>270</v>
      </c>
      <c r="D125" s="28"/>
      <c r="E125" s="29">
        <f>E126</f>
        <v>3039.9</v>
      </c>
      <c r="F125" s="29">
        <f>F126</f>
        <v>3039.9</v>
      </c>
    </row>
    <row r="126" spans="1:6" ht="25.5">
      <c r="A126" s="30" t="s">
        <v>62</v>
      </c>
      <c r="B126" s="31" t="s">
        <v>25</v>
      </c>
      <c r="C126" s="17" t="s">
        <v>272</v>
      </c>
      <c r="D126" s="17"/>
      <c r="E126" s="32">
        <f>E127+E128+E129</f>
        <v>3039.9</v>
      </c>
      <c r="F126" s="32">
        <f>F127+F128+F129</f>
        <v>3039.9</v>
      </c>
    </row>
    <row r="127" spans="1:6" ht="106.5" customHeight="1">
      <c r="A127" s="30" t="s">
        <v>36</v>
      </c>
      <c r="B127" s="31" t="s">
        <v>25</v>
      </c>
      <c r="C127" s="17" t="s">
        <v>272</v>
      </c>
      <c r="D127" s="17" t="s">
        <v>37</v>
      </c>
      <c r="E127" s="32">
        <v>1836.9</v>
      </c>
      <c r="F127" s="32">
        <v>1836.9</v>
      </c>
    </row>
    <row r="128" spans="1:6" ht="25.5">
      <c r="A128" s="33" t="s">
        <v>38</v>
      </c>
      <c r="B128" s="31" t="s">
        <v>25</v>
      </c>
      <c r="C128" s="17" t="s">
        <v>272</v>
      </c>
      <c r="D128" s="17" t="s">
        <v>39</v>
      </c>
      <c r="E128" s="32">
        <v>1202</v>
      </c>
      <c r="F128" s="32">
        <v>1202</v>
      </c>
    </row>
    <row r="129" spans="1:6" ht="12.75">
      <c r="A129" s="34" t="s">
        <v>42</v>
      </c>
      <c r="B129" s="31" t="s">
        <v>25</v>
      </c>
      <c r="C129" s="17" t="s">
        <v>272</v>
      </c>
      <c r="D129" s="17" t="s">
        <v>43</v>
      </c>
      <c r="E129" s="32">
        <v>1</v>
      </c>
      <c r="F129" s="32">
        <v>1</v>
      </c>
    </row>
    <row r="130" spans="1:6" s="5" customFormat="1" ht="38.25">
      <c r="A130" s="22" t="s">
        <v>152</v>
      </c>
      <c r="B130" s="23" t="s">
        <v>49</v>
      </c>
      <c r="C130" s="23"/>
      <c r="D130" s="23"/>
      <c r="E130" s="24">
        <f>E131+E141+E176+E189</f>
        <v>231381.5</v>
      </c>
      <c r="F130" s="24">
        <f>F131+F141+F176+F189</f>
        <v>230431.1</v>
      </c>
    </row>
    <row r="131" spans="1:6" s="6" customFormat="1" ht="38.25">
      <c r="A131" s="43" t="s">
        <v>86</v>
      </c>
      <c r="B131" s="20" t="s">
        <v>49</v>
      </c>
      <c r="C131" s="38" t="s">
        <v>332</v>
      </c>
      <c r="D131" s="38"/>
      <c r="E131" s="39">
        <f>E132</f>
        <v>76312</v>
      </c>
      <c r="F131" s="39">
        <f>F132</f>
        <v>77938</v>
      </c>
    </row>
    <row r="132" spans="1:6" s="7" customFormat="1" ht="38.25">
      <c r="A132" s="25" t="s">
        <v>87</v>
      </c>
      <c r="B132" s="26" t="s">
        <v>49</v>
      </c>
      <c r="C132" s="28" t="s">
        <v>333</v>
      </c>
      <c r="D132" s="35"/>
      <c r="E132" s="29">
        <f>E133+E138</f>
        <v>76312</v>
      </c>
      <c r="F132" s="29">
        <f>F133+F138</f>
        <v>77938</v>
      </c>
    </row>
    <row r="133" spans="1:6" s="7" customFormat="1" ht="25.5">
      <c r="A133" s="25" t="s">
        <v>252</v>
      </c>
      <c r="B133" s="26" t="s">
        <v>49</v>
      </c>
      <c r="C133" s="28" t="s">
        <v>334</v>
      </c>
      <c r="D133" s="35"/>
      <c r="E133" s="29">
        <f>E134+E136</f>
        <v>48559</v>
      </c>
      <c r="F133" s="29">
        <f>F134+F136</f>
        <v>48559</v>
      </c>
    </row>
    <row r="134" spans="1:6" ht="26.25" customHeight="1">
      <c r="A134" s="33" t="s">
        <v>57</v>
      </c>
      <c r="B134" s="31" t="s">
        <v>49</v>
      </c>
      <c r="C134" s="41" t="s">
        <v>335</v>
      </c>
      <c r="D134" s="17"/>
      <c r="E134" s="32">
        <f>E135</f>
        <v>47701.5</v>
      </c>
      <c r="F134" s="32">
        <f>F135</f>
        <v>47651.2</v>
      </c>
    </row>
    <row r="135" spans="1:6" ht="25.5">
      <c r="A135" s="33" t="s">
        <v>38</v>
      </c>
      <c r="B135" s="31" t="s">
        <v>49</v>
      </c>
      <c r="C135" s="41" t="s">
        <v>335</v>
      </c>
      <c r="D135" s="17" t="s">
        <v>39</v>
      </c>
      <c r="E135" s="55">
        <f>48559-857.5</f>
        <v>47701.5</v>
      </c>
      <c r="F135" s="55">
        <f>48559-F136</f>
        <v>47651.2</v>
      </c>
    </row>
    <row r="136" spans="1:6" s="11" customFormat="1" ht="51">
      <c r="A136" s="33" t="s">
        <v>583</v>
      </c>
      <c r="B136" s="31" t="s">
        <v>49</v>
      </c>
      <c r="C136" s="41" t="s">
        <v>584</v>
      </c>
      <c r="D136" s="17"/>
      <c r="E136" s="55">
        <f>E137</f>
        <v>857.5</v>
      </c>
      <c r="F136" s="55">
        <f>F137</f>
        <v>907.8</v>
      </c>
    </row>
    <row r="137" spans="1:6" s="11" customFormat="1" ht="25.5">
      <c r="A137" s="33" t="s">
        <v>38</v>
      </c>
      <c r="B137" s="31" t="s">
        <v>49</v>
      </c>
      <c r="C137" s="41" t="s">
        <v>584</v>
      </c>
      <c r="D137" s="17" t="s">
        <v>39</v>
      </c>
      <c r="E137" s="55">
        <f>857.5</f>
        <v>857.5</v>
      </c>
      <c r="F137" s="55">
        <f>907.8</f>
        <v>907.8</v>
      </c>
    </row>
    <row r="138" spans="1:6" ht="51">
      <c r="A138" s="33" t="s">
        <v>253</v>
      </c>
      <c r="B138" s="31" t="s">
        <v>49</v>
      </c>
      <c r="C138" s="41" t="s">
        <v>336</v>
      </c>
      <c r="D138" s="17"/>
      <c r="E138" s="55">
        <f>E139</f>
        <v>27753</v>
      </c>
      <c r="F138" s="55">
        <f>F139</f>
        <v>29379</v>
      </c>
    </row>
    <row r="139" spans="1:6" ht="91.5" customHeight="1">
      <c r="A139" s="33" t="s">
        <v>170</v>
      </c>
      <c r="B139" s="31" t="s">
        <v>49</v>
      </c>
      <c r="C139" s="41" t="s">
        <v>337</v>
      </c>
      <c r="D139" s="17"/>
      <c r="E139" s="32">
        <f>E140</f>
        <v>27753</v>
      </c>
      <c r="F139" s="32">
        <f>F140</f>
        <v>29379</v>
      </c>
    </row>
    <row r="140" spans="1:6" ht="25.5">
      <c r="A140" s="33" t="s">
        <v>38</v>
      </c>
      <c r="B140" s="31" t="s">
        <v>49</v>
      </c>
      <c r="C140" s="41" t="s">
        <v>337</v>
      </c>
      <c r="D140" s="17" t="s">
        <v>39</v>
      </c>
      <c r="E140" s="56">
        <v>27753</v>
      </c>
      <c r="F140" s="56">
        <v>29379</v>
      </c>
    </row>
    <row r="141" spans="1:6" s="5" customFormat="1" ht="73.5" customHeight="1">
      <c r="A141" s="36" t="s">
        <v>114</v>
      </c>
      <c r="B141" s="20" t="s">
        <v>49</v>
      </c>
      <c r="C141" s="38" t="s">
        <v>338</v>
      </c>
      <c r="D141" s="37"/>
      <c r="E141" s="39">
        <f>E142+E152+E163+E167+E159</f>
        <v>136395.3</v>
      </c>
      <c r="F141" s="39">
        <f>F142+F152+F163+F167+F159</f>
        <v>133818.9</v>
      </c>
    </row>
    <row r="142" spans="1:6" s="7" customFormat="1" ht="63.75">
      <c r="A142" s="25" t="s">
        <v>137</v>
      </c>
      <c r="B142" s="26" t="s">
        <v>49</v>
      </c>
      <c r="C142" s="35" t="s">
        <v>339</v>
      </c>
      <c r="D142" s="35"/>
      <c r="E142" s="29">
        <f>E147+E144+E149</f>
        <v>19887.4</v>
      </c>
      <c r="F142" s="29">
        <f>F147+F144</f>
        <v>17311</v>
      </c>
    </row>
    <row r="143" spans="1:6" s="7" customFormat="1" ht="51">
      <c r="A143" s="25" t="s">
        <v>254</v>
      </c>
      <c r="B143" s="26" t="s">
        <v>49</v>
      </c>
      <c r="C143" s="35" t="s">
        <v>340</v>
      </c>
      <c r="D143" s="35"/>
      <c r="E143" s="29">
        <f>E144</f>
        <v>2024</v>
      </c>
      <c r="F143" s="29">
        <f>F144</f>
        <v>2024</v>
      </c>
    </row>
    <row r="144" spans="1:6" ht="35.25" customHeight="1">
      <c r="A144" s="33" t="s">
        <v>88</v>
      </c>
      <c r="B144" s="31" t="s">
        <v>49</v>
      </c>
      <c r="C144" s="17" t="s">
        <v>341</v>
      </c>
      <c r="D144" s="17"/>
      <c r="E144" s="32">
        <f>E145</f>
        <v>2024</v>
      </c>
      <c r="F144" s="32">
        <f>F145</f>
        <v>2024</v>
      </c>
    </row>
    <row r="145" spans="1:6" ht="26.25" customHeight="1">
      <c r="A145" s="33" t="s">
        <v>42</v>
      </c>
      <c r="B145" s="31" t="s">
        <v>49</v>
      </c>
      <c r="C145" s="17" t="s">
        <v>341</v>
      </c>
      <c r="D145" s="17" t="s">
        <v>43</v>
      </c>
      <c r="E145" s="56">
        <v>2024</v>
      </c>
      <c r="F145" s="56">
        <v>2024</v>
      </c>
    </row>
    <row r="146" spans="1:6" ht="26.25" customHeight="1">
      <c r="A146" s="33" t="s">
        <v>255</v>
      </c>
      <c r="B146" s="31" t="s">
        <v>49</v>
      </c>
      <c r="C146" s="17" t="s">
        <v>342</v>
      </c>
      <c r="D146" s="17"/>
      <c r="E146" s="59">
        <f>E147</f>
        <v>13876.400000000001</v>
      </c>
      <c r="F146" s="59">
        <f>F147</f>
        <v>15287</v>
      </c>
    </row>
    <row r="147" spans="1:6" ht="51">
      <c r="A147" s="33" t="s">
        <v>153</v>
      </c>
      <c r="B147" s="31" t="s">
        <v>49</v>
      </c>
      <c r="C147" s="17" t="s">
        <v>343</v>
      </c>
      <c r="D147" s="17"/>
      <c r="E147" s="32">
        <f>E148</f>
        <v>13876.400000000001</v>
      </c>
      <c r="F147" s="32">
        <f>F148</f>
        <v>15287</v>
      </c>
    </row>
    <row r="148" spans="1:6" ht="25.5">
      <c r="A148" s="33" t="s">
        <v>38</v>
      </c>
      <c r="B148" s="31" t="s">
        <v>49</v>
      </c>
      <c r="C148" s="17" t="s">
        <v>343</v>
      </c>
      <c r="D148" s="17" t="s">
        <v>39</v>
      </c>
      <c r="E148" s="56">
        <f>17863.4-E149</f>
        <v>13876.400000000001</v>
      </c>
      <c r="F148" s="60">
        <v>15287</v>
      </c>
    </row>
    <row r="149" spans="1:6" ht="51">
      <c r="A149" s="33" t="s">
        <v>267</v>
      </c>
      <c r="B149" s="31" t="s">
        <v>49</v>
      </c>
      <c r="C149" s="17" t="s">
        <v>344</v>
      </c>
      <c r="D149" s="17"/>
      <c r="E149" s="55">
        <f>E150</f>
        <v>3987</v>
      </c>
      <c r="F149" s="60"/>
    </row>
    <row r="150" spans="1:6" ht="51">
      <c r="A150" s="33" t="s">
        <v>153</v>
      </c>
      <c r="B150" s="31" t="s">
        <v>49</v>
      </c>
      <c r="C150" s="17" t="s">
        <v>345</v>
      </c>
      <c r="D150" s="17"/>
      <c r="E150" s="55">
        <f>E151</f>
        <v>3987</v>
      </c>
      <c r="F150" s="60"/>
    </row>
    <row r="151" spans="1:6" ht="25.5">
      <c r="A151" s="33" t="s">
        <v>38</v>
      </c>
      <c r="B151" s="31" t="s">
        <v>49</v>
      </c>
      <c r="C151" s="17" t="s">
        <v>345</v>
      </c>
      <c r="D151" s="17" t="s">
        <v>39</v>
      </c>
      <c r="E151" s="55">
        <v>3987</v>
      </c>
      <c r="F151" s="60"/>
    </row>
    <row r="152" spans="1:6" ht="69.75" customHeight="1">
      <c r="A152" s="25" t="s">
        <v>89</v>
      </c>
      <c r="B152" s="26" t="s">
        <v>49</v>
      </c>
      <c r="C152" s="35" t="s">
        <v>346</v>
      </c>
      <c r="D152" s="35"/>
      <c r="E152" s="29">
        <f>E154+E157</f>
        <v>82903</v>
      </c>
      <c r="F152" s="29">
        <f>F154+F157</f>
        <v>82903</v>
      </c>
    </row>
    <row r="153" spans="1:6" ht="42.75" customHeight="1">
      <c r="A153" s="25" t="s">
        <v>256</v>
      </c>
      <c r="B153" s="26" t="s">
        <v>49</v>
      </c>
      <c r="C153" s="35" t="s">
        <v>347</v>
      </c>
      <c r="D153" s="35"/>
      <c r="E153" s="29">
        <f>E154</f>
        <v>78900</v>
      </c>
      <c r="F153" s="29">
        <f>F154</f>
        <v>78900</v>
      </c>
    </row>
    <row r="154" spans="1:6" ht="25.5">
      <c r="A154" s="33" t="s">
        <v>14</v>
      </c>
      <c r="B154" s="31" t="s">
        <v>49</v>
      </c>
      <c r="C154" s="17" t="s">
        <v>348</v>
      </c>
      <c r="D154" s="17"/>
      <c r="E154" s="32">
        <f>E155</f>
        <v>78900</v>
      </c>
      <c r="F154" s="32">
        <f>F155</f>
        <v>78900</v>
      </c>
    </row>
    <row r="155" spans="1:6" ht="25.5">
      <c r="A155" s="33" t="s">
        <v>38</v>
      </c>
      <c r="B155" s="31" t="s">
        <v>49</v>
      </c>
      <c r="C155" s="17" t="s">
        <v>348</v>
      </c>
      <c r="D155" s="17" t="s">
        <v>39</v>
      </c>
      <c r="E155" s="61">
        <f>120800-16900-E159</f>
        <v>78900</v>
      </c>
      <c r="F155" s="61">
        <f>120800-16900-F159</f>
        <v>78900</v>
      </c>
    </row>
    <row r="156" spans="1:6" ht="25.5">
      <c r="A156" s="33" t="s">
        <v>257</v>
      </c>
      <c r="B156" s="31" t="s">
        <v>49</v>
      </c>
      <c r="C156" s="17" t="s">
        <v>349</v>
      </c>
      <c r="D156" s="17"/>
      <c r="E156" s="61">
        <f>E157</f>
        <v>4003</v>
      </c>
      <c r="F156" s="61">
        <f>F157</f>
        <v>4003</v>
      </c>
    </row>
    <row r="157" spans="1:6" ht="12.75">
      <c r="A157" s="33" t="s">
        <v>29</v>
      </c>
      <c r="B157" s="31" t="s">
        <v>49</v>
      </c>
      <c r="C157" s="17" t="s">
        <v>350</v>
      </c>
      <c r="D157" s="17"/>
      <c r="E157" s="32">
        <f>E158</f>
        <v>4003</v>
      </c>
      <c r="F157" s="32">
        <f>F158</f>
        <v>4003</v>
      </c>
    </row>
    <row r="158" spans="1:6" ht="25.5">
      <c r="A158" s="33" t="s">
        <v>38</v>
      </c>
      <c r="B158" s="31" t="s">
        <v>49</v>
      </c>
      <c r="C158" s="17" t="s">
        <v>350</v>
      </c>
      <c r="D158" s="17" t="s">
        <v>39</v>
      </c>
      <c r="E158" s="55">
        <v>4003</v>
      </c>
      <c r="F158" s="55">
        <v>4003</v>
      </c>
    </row>
    <row r="159" spans="1:6" ht="38.25">
      <c r="A159" s="33" t="s">
        <v>268</v>
      </c>
      <c r="B159" s="31" t="s">
        <v>49</v>
      </c>
      <c r="C159" s="17" t="s">
        <v>351</v>
      </c>
      <c r="D159" s="17"/>
      <c r="E159" s="55">
        <f aca="true" t="shared" si="8" ref="E159:F161">E160</f>
        <v>25000</v>
      </c>
      <c r="F159" s="55">
        <f t="shared" si="8"/>
        <v>25000</v>
      </c>
    </row>
    <row r="160" spans="1:6" ht="25.5">
      <c r="A160" s="33" t="s">
        <v>269</v>
      </c>
      <c r="B160" s="31" t="s">
        <v>49</v>
      </c>
      <c r="C160" s="17" t="s">
        <v>352</v>
      </c>
      <c r="D160" s="17"/>
      <c r="E160" s="55">
        <f t="shared" si="8"/>
        <v>25000</v>
      </c>
      <c r="F160" s="55">
        <f t="shared" si="8"/>
        <v>25000</v>
      </c>
    </row>
    <row r="161" spans="1:6" ht="25.5">
      <c r="A161" s="33" t="s">
        <v>14</v>
      </c>
      <c r="B161" s="31" t="s">
        <v>49</v>
      </c>
      <c r="C161" s="17" t="s">
        <v>353</v>
      </c>
      <c r="D161" s="17"/>
      <c r="E161" s="55">
        <f t="shared" si="8"/>
        <v>25000</v>
      </c>
      <c r="F161" s="55">
        <f t="shared" si="8"/>
        <v>25000</v>
      </c>
    </row>
    <row r="162" spans="1:6" ht="25.5">
      <c r="A162" s="33" t="s">
        <v>38</v>
      </c>
      <c r="B162" s="31" t="s">
        <v>49</v>
      </c>
      <c r="C162" s="17" t="s">
        <v>353</v>
      </c>
      <c r="D162" s="17" t="s">
        <v>39</v>
      </c>
      <c r="E162" s="55">
        <v>25000</v>
      </c>
      <c r="F162" s="55">
        <v>25000</v>
      </c>
    </row>
    <row r="163" spans="1:6" s="7" customFormat="1" ht="49.5" customHeight="1">
      <c r="A163" s="25" t="s">
        <v>127</v>
      </c>
      <c r="B163" s="26" t="s">
        <v>49</v>
      </c>
      <c r="C163" s="35" t="s">
        <v>354</v>
      </c>
      <c r="D163" s="35"/>
      <c r="E163" s="29">
        <f aca="true" t="shared" si="9" ref="E163:F165">E164</f>
        <v>476</v>
      </c>
      <c r="F163" s="29">
        <f t="shared" si="9"/>
        <v>476</v>
      </c>
    </row>
    <row r="164" spans="1:6" s="7" customFormat="1" ht="49.5" customHeight="1">
      <c r="A164" s="25" t="s">
        <v>199</v>
      </c>
      <c r="B164" s="26" t="s">
        <v>49</v>
      </c>
      <c r="C164" s="35" t="s">
        <v>355</v>
      </c>
      <c r="D164" s="35"/>
      <c r="E164" s="29">
        <f t="shared" si="9"/>
        <v>476</v>
      </c>
      <c r="F164" s="29">
        <f t="shared" si="9"/>
        <v>476</v>
      </c>
    </row>
    <row r="165" spans="1:6" ht="69.75" customHeight="1">
      <c r="A165" s="33" t="s">
        <v>168</v>
      </c>
      <c r="B165" s="31" t="s">
        <v>49</v>
      </c>
      <c r="C165" s="17" t="s">
        <v>356</v>
      </c>
      <c r="D165" s="17"/>
      <c r="E165" s="32">
        <f t="shared" si="9"/>
        <v>476</v>
      </c>
      <c r="F165" s="32">
        <f t="shared" si="9"/>
        <v>476</v>
      </c>
    </row>
    <row r="166" spans="1:6" ht="25.5">
      <c r="A166" s="33" t="s">
        <v>38</v>
      </c>
      <c r="B166" s="31" t="s">
        <v>49</v>
      </c>
      <c r="C166" s="17" t="s">
        <v>356</v>
      </c>
      <c r="D166" s="17" t="s">
        <v>39</v>
      </c>
      <c r="E166" s="55">
        <v>476</v>
      </c>
      <c r="F166" s="55">
        <v>476</v>
      </c>
    </row>
    <row r="167" spans="1:6" ht="95.25" customHeight="1">
      <c r="A167" s="40" t="s">
        <v>115</v>
      </c>
      <c r="B167" s="26" t="s">
        <v>49</v>
      </c>
      <c r="C167" s="35" t="s">
        <v>357</v>
      </c>
      <c r="D167" s="35"/>
      <c r="E167" s="29">
        <f>E168+E171</f>
        <v>8128.900000000001</v>
      </c>
      <c r="F167" s="29">
        <f>F168+F171</f>
        <v>8128.900000000001</v>
      </c>
    </row>
    <row r="168" spans="1:6" ht="95.25" customHeight="1">
      <c r="A168" s="40" t="s">
        <v>265</v>
      </c>
      <c r="B168" s="26" t="s">
        <v>49</v>
      </c>
      <c r="C168" s="35" t="s">
        <v>358</v>
      </c>
      <c r="D168" s="35"/>
      <c r="E168" s="29">
        <f>E169</f>
        <v>1176.3</v>
      </c>
      <c r="F168" s="29">
        <f>F169</f>
        <v>1176.3</v>
      </c>
    </row>
    <row r="169" spans="1:6" ht="36.75" customHeight="1">
      <c r="A169" s="30" t="s">
        <v>62</v>
      </c>
      <c r="B169" s="31" t="s">
        <v>49</v>
      </c>
      <c r="C169" s="17" t="s">
        <v>359</v>
      </c>
      <c r="D169" s="17"/>
      <c r="E169" s="32">
        <f>E170</f>
        <v>1176.3</v>
      </c>
      <c r="F169" s="32">
        <f>F170</f>
        <v>1176.3</v>
      </c>
    </row>
    <row r="170" spans="1:6" ht="76.5">
      <c r="A170" s="30" t="s">
        <v>36</v>
      </c>
      <c r="B170" s="31" t="s">
        <v>49</v>
      </c>
      <c r="C170" s="17" t="s">
        <v>359</v>
      </c>
      <c r="D170" s="17" t="s">
        <v>37</v>
      </c>
      <c r="E170" s="56">
        <f>1536.3-360</f>
        <v>1176.3</v>
      </c>
      <c r="F170" s="56">
        <f>1536.3-360</f>
        <v>1176.3</v>
      </c>
    </row>
    <row r="171" spans="1:6" ht="38.25">
      <c r="A171" s="30" t="s">
        <v>258</v>
      </c>
      <c r="B171" s="31" t="s">
        <v>49</v>
      </c>
      <c r="C171" s="17" t="s">
        <v>360</v>
      </c>
      <c r="D171" s="17"/>
      <c r="E171" s="59">
        <f>E172</f>
        <v>6952.6</v>
      </c>
      <c r="F171" s="59">
        <f>F172</f>
        <v>6952.6</v>
      </c>
    </row>
    <row r="172" spans="1:6" s="7" customFormat="1" ht="25.5">
      <c r="A172" s="33" t="s">
        <v>50</v>
      </c>
      <c r="B172" s="31" t="s">
        <v>49</v>
      </c>
      <c r="C172" s="17" t="s">
        <v>361</v>
      </c>
      <c r="D172" s="17"/>
      <c r="E172" s="32">
        <f>E173+E174+E175</f>
        <v>6952.6</v>
      </c>
      <c r="F172" s="32">
        <f>F173+F174+F175</f>
        <v>6952.6</v>
      </c>
    </row>
    <row r="173" spans="1:6" ht="104.25" customHeight="1">
      <c r="A173" s="30" t="s">
        <v>36</v>
      </c>
      <c r="B173" s="31" t="s">
        <v>49</v>
      </c>
      <c r="C173" s="17" t="s">
        <v>361</v>
      </c>
      <c r="D173" s="17" t="s">
        <v>37</v>
      </c>
      <c r="E173" s="32">
        <v>5835.6</v>
      </c>
      <c r="F173" s="32">
        <v>5835.6</v>
      </c>
    </row>
    <row r="174" spans="1:6" ht="25.5">
      <c r="A174" s="33" t="s">
        <v>38</v>
      </c>
      <c r="B174" s="31" t="s">
        <v>49</v>
      </c>
      <c r="C174" s="17" t="s">
        <v>361</v>
      </c>
      <c r="D174" s="17" t="s">
        <v>39</v>
      </c>
      <c r="E174" s="32">
        <v>1083</v>
      </c>
      <c r="F174" s="32">
        <v>1083</v>
      </c>
    </row>
    <row r="175" spans="1:6" ht="12.75">
      <c r="A175" s="34" t="s">
        <v>42</v>
      </c>
      <c r="B175" s="31" t="s">
        <v>49</v>
      </c>
      <c r="C175" s="17" t="s">
        <v>361</v>
      </c>
      <c r="D175" s="17" t="s">
        <v>43</v>
      </c>
      <c r="E175" s="32">
        <v>34</v>
      </c>
      <c r="F175" s="32">
        <v>34</v>
      </c>
    </row>
    <row r="176" spans="1:6" ht="38.25">
      <c r="A176" s="43" t="s">
        <v>183</v>
      </c>
      <c r="B176" s="20" t="s">
        <v>49</v>
      </c>
      <c r="C176" s="38" t="s">
        <v>362</v>
      </c>
      <c r="D176" s="38"/>
      <c r="E176" s="39">
        <f>E177+E181+E185</f>
        <v>17260</v>
      </c>
      <c r="F176" s="39">
        <f>F177+F181+F185</f>
        <v>17260</v>
      </c>
    </row>
    <row r="177" spans="1:6" ht="63.75">
      <c r="A177" s="40" t="s">
        <v>184</v>
      </c>
      <c r="B177" s="26" t="s">
        <v>49</v>
      </c>
      <c r="C177" s="35" t="s">
        <v>363</v>
      </c>
      <c r="D177" s="35"/>
      <c r="E177" s="29">
        <f aca="true" t="shared" si="10" ref="E177:F179">E178</f>
        <v>16000</v>
      </c>
      <c r="F177" s="29">
        <f t="shared" si="10"/>
        <v>16000</v>
      </c>
    </row>
    <row r="178" spans="1:6" ht="25.5">
      <c r="A178" s="40" t="s">
        <v>259</v>
      </c>
      <c r="B178" s="26" t="s">
        <v>49</v>
      </c>
      <c r="C178" s="35" t="s">
        <v>364</v>
      </c>
      <c r="D178" s="35"/>
      <c r="E178" s="29">
        <f t="shared" si="10"/>
        <v>16000</v>
      </c>
      <c r="F178" s="29">
        <f t="shared" si="10"/>
        <v>16000</v>
      </c>
    </row>
    <row r="179" spans="1:6" ht="25.5">
      <c r="A179" s="30" t="s">
        <v>185</v>
      </c>
      <c r="B179" s="31" t="s">
        <v>49</v>
      </c>
      <c r="C179" s="17" t="s">
        <v>365</v>
      </c>
      <c r="D179" s="17"/>
      <c r="E179" s="32">
        <f t="shared" si="10"/>
        <v>16000</v>
      </c>
      <c r="F179" s="32">
        <f t="shared" si="10"/>
        <v>16000</v>
      </c>
    </row>
    <row r="180" spans="1:6" ht="25.5">
      <c r="A180" s="34" t="s">
        <v>38</v>
      </c>
      <c r="B180" s="31" t="s">
        <v>49</v>
      </c>
      <c r="C180" s="17" t="s">
        <v>365</v>
      </c>
      <c r="D180" s="17" t="s">
        <v>39</v>
      </c>
      <c r="E180" s="32">
        <v>16000</v>
      </c>
      <c r="F180" s="32">
        <v>16000</v>
      </c>
    </row>
    <row r="181" spans="1:6" ht="51">
      <c r="A181" s="54" t="s">
        <v>186</v>
      </c>
      <c r="B181" s="26" t="s">
        <v>49</v>
      </c>
      <c r="C181" s="35" t="s">
        <v>366</v>
      </c>
      <c r="D181" s="35"/>
      <c r="E181" s="29">
        <f aca="true" t="shared" si="11" ref="E181:F183">E182</f>
        <v>900</v>
      </c>
      <c r="F181" s="29">
        <f t="shared" si="11"/>
        <v>900</v>
      </c>
    </row>
    <row r="182" spans="1:6" ht="25.5">
      <c r="A182" s="54" t="s">
        <v>259</v>
      </c>
      <c r="B182" s="26" t="s">
        <v>49</v>
      </c>
      <c r="C182" s="35" t="s">
        <v>367</v>
      </c>
      <c r="D182" s="35"/>
      <c r="E182" s="29">
        <f t="shared" si="11"/>
        <v>900</v>
      </c>
      <c r="F182" s="29">
        <f t="shared" si="11"/>
        <v>900</v>
      </c>
    </row>
    <row r="183" spans="1:6" ht="25.5">
      <c r="A183" s="34" t="s">
        <v>185</v>
      </c>
      <c r="B183" s="31" t="s">
        <v>49</v>
      </c>
      <c r="C183" s="17" t="s">
        <v>368</v>
      </c>
      <c r="D183" s="17"/>
      <c r="E183" s="32">
        <f t="shared" si="11"/>
        <v>900</v>
      </c>
      <c r="F183" s="32">
        <f t="shared" si="11"/>
        <v>900</v>
      </c>
    </row>
    <row r="184" spans="1:6" ht="25.5">
      <c r="A184" s="34" t="s">
        <v>38</v>
      </c>
      <c r="B184" s="31" t="s">
        <v>49</v>
      </c>
      <c r="C184" s="17" t="s">
        <v>368</v>
      </c>
      <c r="D184" s="17" t="s">
        <v>39</v>
      </c>
      <c r="E184" s="32">
        <v>900</v>
      </c>
      <c r="F184" s="32">
        <v>900</v>
      </c>
    </row>
    <row r="185" spans="1:6" ht="51">
      <c r="A185" s="54" t="s">
        <v>191</v>
      </c>
      <c r="B185" s="26" t="s">
        <v>49</v>
      </c>
      <c r="C185" s="35" t="s">
        <v>369</v>
      </c>
      <c r="D185" s="35"/>
      <c r="E185" s="29">
        <f aca="true" t="shared" si="12" ref="E185:F187">E186</f>
        <v>360</v>
      </c>
      <c r="F185" s="29">
        <f t="shared" si="12"/>
        <v>360</v>
      </c>
    </row>
    <row r="186" spans="1:6" ht="25.5">
      <c r="A186" s="54" t="s">
        <v>266</v>
      </c>
      <c r="B186" s="26" t="s">
        <v>49</v>
      </c>
      <c r="C186" s="35" t="s">
        <v>370</v>
      </c>
      <c r="D186" s="35"/>
      <c r="E186" s="29">
        <f t="shared" si="12"/>
        <v>360</v>
      </c>
      <c r="F186" s="29">
        <f t="shared" si="12"/>
        <v>360</v>
      </c>
    </row>
    <row r="187" spans="1:6" ht="25.5">
      <c r="A187" s="34" t="s">
        <v>62</v>
      </c>
      <c r="B187" s="31" t="s">
        <v>49</v>
      </c>
      <c r="C187" s="17" t="s">
        <v>371</v>
      </c>
      <c r="D187" s="17"/>
      <c r="E187" s="32">
        <f t="shared" si="12"/>
        <v>360</v>
      </c>
      <c r="F187" s="32">
        <f t="shared" si="12"/>
        <v>360</v>
      </c>
    </row>
    <row r="188" spans="1:6" ht="76.5">
      <c r="A188" s="34" t="s">
        <v>36</v>
      </c>
      <c r="B188" s="31" t="s">
        <v>49</v>
      </c>
      <c r="C188" s="17" t="s">
        <v>371</v>
      </c>
      <c r="D188" s="17" t="s">
        <v>37</v>
      </c>
      <c r="E188" s="32">
        <v>360</v>
      </c>
      <c r="F188" s="32">
        <v>360</v>
      </c>
    </row>
    <row r="189" spans="1:6" ht="27.75" customHeight="1">
      <c r="A189" s="25" t="s">
        <v>61</v>
      </c>
      <c r="B189" s="26" t="s">
        <v>49</v>
      </c>
      <c r="C189" s="35" t="s">
        <v>270</v>
      </c>
      <c r="D189" s="35"/>
      <c r="E189" s="29">
        <f>E190+E192</f>
        <v>1414.2</v>
      </c>
      <c r="F189" s="29">
        <f>F190+F192</f>
        <v>1414.2</v>
      </c>
    </row>
    <row r="190" spans="1:6" ht="34.5" customHeight="1">
      <c r="A190" s="33" t="s">
        <v>81</v>
      </c>
      <c r="B190" s="31" t="s">
        <v>49</v>
      </c>
      <c r="C190" s="17" t="s">
        <v>326</v>
      </c>
      <c r="D190" s="17"/>
      <c r="E190" s="32">
        <f>E191</f>
        <v>65</v>
      </c>
      <c r="F190" s="32">
        <f>F191</f>
        <v>65</v>
      </c>
    </row>
    <row r="191" spans="1:6" ht="48" customHeight="1">
      <c r="A191" s="33" t="s">
        <v>38</v>
      </c>
      <c r="B191" s="31" t="s">
        <v>49</v>
      </c>
      <c r="C191" s="17" t="s">
        <v>326</v>
      </c>
      <c r="D191" s="17" t="s">
        <v>39</v>
      </c>
      <c r="E191" s="32">
        <v>65</v>
      </c>
      <c r="F191" s="32">
        <v>65</v>
      </c>
    </row>
    <row r="192" spans="1:6" s="7" customFormat="1" ht="51">
      <c r="A192" s="62" t="s">
        <v>96</v>
      </c>
      <c r="B192" s="31" t="s">
        <v>49</v>
      </c>
      <c r="C192" s="17" t="s">
        <v>372</v>
      </c>
      <c r="D192" s="17"/>
      <c r="E192" s="32">
        <f>E193</f>
        <v>1349.2</v>
      </c>
      <c r="F192" s="32">
        <f>F193</f>
        <v>1349.2</v>
      </c>
    </row>
    <row r="193" spans="1:6" s="10" customFormat="1" ht="25.5">
      <c r="A193" s="33" t="s">
        <v>38</v>
      </c>
      <c r="B193" s="31" t="s">
        <v>49</v>
      </c>
      <c r="C193" s="17" t="s">
        <v>372</v>
      </c>
      <c r="D193" s="17" t="s">
        <v>39</v>
      </c>
      <c r="E193" s="63">
        <v>1349.2</v>
      </c>
      <c r="F193" s="63">
        <v>1349.2</v>
      </c>
    </row>
    <row r="194" spans="1:6" s="7" customFormat="1" ht="51">
      <c r="A194" s="22" t="s">
        <v>51</v>
      </c>
      <c r="B194" s="23" t="s">
        <v>52</v>
      </c>
      <c r="C194" s="23"/>
      <c r="D194" s="23"/>
      <c r="E194" s="24">
        <f>E195+E218+E227+E232</f>
        <v>84762.2</v>
      </c>
      <c r="F194" s="24">
        <f>F195+F218+F227+F232</f>
        <v>73003.2</v>
      </c>
    </row>
    <row r="195" spans="1:6" s="7" customFormat="1" ht="38.25">
      <c r="A195" s="36" t="s">
        <v>86</v>
      </c>
      <c r="B195" s="20" t="s">
        <v>52</v>
      </c>
      <c r="C195" s="38" t="s">
        <v>332</v>
      </c>
      <c r="D195" s="37"/>
      <c r="E195" s="39">
        <f>E196+E203+E209</f>
        <v>71985.2</v>
      </c>
      <c r="F195" s="39">
        <f>F196+F203+F209</f>
        <v>70585.2</v>
      </c>
    </row>
    <row r="196" spans="1:6" ht="51">
      <c r="A196" s="25" t="s">
        <v>97</v>
      </c>
      <c r="B196" s="26" t="s">
        <v>52</v>
      </c>
      <c r="C196" s="28" t="s">
        <v>373</v>
      </c>
      <c r="D196" s="35"/>
      <c r="E196" s="29">
        <f>E197+E200</f>
        <v>67000</v>
      </c>
      <c r="F196" s="29">
        <f>F197+F200</f>
        <v>67000</v>
      </c>
    </row>
    <row r="197" spans="1:6" ht="38.25">
      <c r="A197" s="25" t="s">
        <v>260</v>
      </c>
      <c r="B197" s="26" t="s">
        <v>52</v>
      </c>
      <c r="C197" s="28" t="s">
        <v>374</v>
      </c>
      <c r="D197" s="35"/>
      <c r="E197" s="29">
        <f>E198</f>
        <v>2000</v>
      </c>
      <c r="F197" s="29">
        <f>F198</f>
        <v>2000</v>
      </c>
    </row>
    <row r="198" spans="1:6" ht="25.5">
      <c r="A198" s="33" t="s">
        <v>123</v>
      </c>
      <c r="B198" s="31" t="s">
        <v>52</v>
      </c>
      <c r="C198" s="41" t="s">
        <v>375</v>
      </c>
      <c r="D198" s="17"/>
      <c r="E198" s="32">
        <f>E199</f>
        <v>2000</v>
      </c>
      <c r="F198" s="32">
        <f>F199</f>
        <v>2000</v>
      </c>
    </row>
    <row r="199" spans="1:6" s="5" customFormat="1" ht="12.75">
      <c r="A199" s="33" t="s">
        <v>42</v>
      </c>
      <c r="B199" s="31" t="s">
        <v>52</v>
      </c>
      <c r="C199" s="41" t="s">
        <v>375</v>
      </c>
      <c r="D199" s="17" t="s">
        <v>43</v>
      </c>
      <c r="E199" s="32">
        <v>2000</v>
      </c>
      <c r="F199" s="32">
        <v>2000</v>
      </c>
    </row>
    <row r="200" spans="1:6" s="5" customFormat="1" ht="25.5">
      <c r="A200" s="33" t="s">
        <v>261</v>
      </c>
      <c r="B200" s="31" t="s">
        <v>52</v>
      </c>
      <c r="C200" s="41" t="s">
        <v>376</v>
      </c>
      <c r="D200" s="17"/>
      <c r="E200" s="32">
        <f>E201</f>
        <v>65000</v>
      </c>
      <c r="F200" s="32">
        <f>F201</f>
        <v>65000</v>
      </c>
    </row>
    <row r="201" spans="1:6" s="5" customFormat="1" ht="12.75">
      <c r="A201" s="33" t="s">
        <v>13</v>
      </c>
      <c r="B201" s="31" t="s">
        <v>52</v>
      </c>
      <c r="C201" s="41" t="s">
        <v>377</v>
      </c>
      <c r="D201" s="17"/>
      <c r="E201" s="32">
        <f>E202</f>
        <v>65000</v>
      </c>
      <c r="F201" s="32">
        <f>F202</f>
        <v>65000</v>
      </c>
    </row>
    <row r="202" spans="1:6" s="5" customFormat="1" ht="25.5" customHeight="1">
      <c r="A202" s="33" t="s">
        <v>42</v>
      </c>
      <c r="B202" s="31" t="s">
        <v>52</v>
      </c>
      <c r="C202" s="41" t="s">
        <v>377</v>
      </c>
      <c r="D202" s="17" t="s">
        <v>43</v>
      </c>
      <c r="E202" s="32">
        <v>65000</v>
      </c>
      <c r="F202" s="32">
        <v>65000</v>
      </c>
    </row>
    <row r="203" spans="1:6" s="5" customFormat="1" ht="38.25">
      <c r="A203" s="25" t="s">
        <v>87</v>
      </c>
      <c r="B203" s="26" t="s">
        <v>52</v>
      </c>
      <c r="C203" s="28" t="s">
        <v>333</v>
      </c>
      <c r="D203" s="35"/>
      <c r="E203" s="29">
        <f>E204</f>
        <v>2374</v>
      </c>
      <c r="F203" s="29">
        <f>F204</f>
        <v>974</v>
      </c>
    </row>
    <row r="204" spans="1:6" s="5" customFormat="1" ht="25.5">
      <c r="A204" s="25" t="s">
        <v>252</v>
      </c>
      <c r="B204" s="26" t="s">
        <v>52</v>
      </c>
      <c r="C204" s="28" t="s">
        <v>334</v>
      </c>
      <c r="D204" s="35"/>
      <c r="E204" s="29">
        <f>E205+E207</f>
        <v>2374</v>
      </c>
      <c r="F204" s="29">
        <f>F205+F207</f>
        <v>974</v>
      </c>
    </row>
    <row r="205" spans="1:6" s="7" customFormat="1" ht="12.75">
      <c r="A205" s="33" t="s">
        <v>57</v>
      </c>
      <c r="B205" s="31" t="s">
        <v>52</v>
      </c>
      <c r="C205" s="41" t="s">
        <v>335</v>
      </c>
      <c r="D205" s="17"/>
      <c r="E205" s="32">
        <f>E206</f>
        <v>100</v>
      </c>
      <c r="F205" s="32">
        <f>F206</f>
        <v>100</v>
      </c>
    </row>
    <row r="206" spans="1:6" ht="25.5">
      <c r="A206" s="33" t="s">
        <v>38</v>
      </c>
      <c r="B206" s="31" t="s">
        <v>52</v>
      </c>
      <c r="C206" s="41" t="s">
        <v>335</v>
      </c>
      <c r="D206" s="17" t="s">
        <v>39</v>
      </c>
      <c r="E206" s="55">
        <v>100</v>
      </c>
      <c r="F206" s="55">
        <v>100</v>
      </c>
    </row>
    <row r="207" spans="1:6" ht="51">
      <c r="A207" s="33" t="s">
        <v>583</v>
      </c>
      <c r="B207" s="31" t="s">
        <v>52</v>
      </c>
      <c r="C207" s="41" t="s">
        <v>584</v>
      </c>
      <c r="D207" s="17"/>
      <c r="E207" s="55">
        <f>E208</f>
        <v>2274</v>
      </c>
      <c r="F207" s="55">
        <f>F208</f>
        <v>874</v>
      </c>
    </row>
    <row r="208" spans="1:6" ht="12.75">
      <c r="A208" s="33" t="s">
        <v>28</v>
      </c>
      <c r="B208" s="31" t="s">
        <v>52</v>
      </c>
      <c r="C208" s="41" t="s">
        <v>584</v>
      </c>
      <c r="D208" s="17" t="s">
        <v>58</v>
      </c>
      <c r="E208" s="55">
        <v>2274</v>
      </c>
      <c r="F208" s="55">
        <v>874</v>
      </c>
    </row>
    <row r="209" spans="1:6" ht="51">
      <c r="A209" s="40" t="s">
        <v>98</v>
      </c>
      <c r="B209" s="26" t="s">
        <v>52</v>
      </c>
      <c r="C209" s="35" t="s">
        <v>378</v>
      </c>
      <c r="D209" s="35"/>
      <c r="E209" s="29">
        <f>E210+E214</f>
        <v>2611.2</v>
      </c>
      <c r="F209" s="29">
        <f>F210+F214</f>
        <v>2611.2</v>
      </c>
    </row>
    <row r="210" spans="1:6" ht="25.5">
      <c r="A210" s="40" t="s">
        <v>265</v>
      </c>
      <c r="B210" s="26" t="s">
        <v>52</v>
      </c>
      <c r="C210" s="35" t="s">
        <v>379</v>
      </c>
      <c r="D210" s="35"/>
      <c r="E210" s="29">
        <f>E211</f>
        <v>1894.5</v>
      </c>
      <c r="F210" s="29">
        <f>F211</f>
        <v>1894.5</v>
      </c>
    </row>
    <row r="211" spans="1:6" s="7" customFormat="1" ht="25.5">
      <c r="A211" s="64" t="s">
        <v>62</v>
      </c>
      <c r="B211" s="31" t="s">
        <v>52</v>
      </c>
      <c r="C211" s="17" t="s">
        <v>380</v>
      </c>
      <c r="D211" s="17"/>
      <c r="E211" s="32">
        <f>E212+E213</f>
        <v>1894.5</v>
      </c>
      <c r="F211" s="32">
        <f>F212+F213</f>
        <v>1894.5</v>
      </c>
    </row>
    <row r="212" spans="1:6" ht="76.5">
      <c r="A212" s="30" t="s">
        <v>36</v>
      </c>
      <c r="B212" s="31" t="s">
        <v>52</v>
      </c>
      <c r="C212" s="17" t="s">
        <v>380</v>
      </c>
      <c r="D212" s="17" t="s">
        <v>37</v>
      </c>
      <c r="E212" s="32">
        <v>1508.5</v>
      </c>
      <c r="F212" s="32">
        <v>1508.5</v>
      </c>
    </row>
    <row r="213" spans="1:6" ht="25.5">
      <c r="A213" s="33" t="s">
        <v>38</v>
      </c>
      <c r="B213" s="31" t="s">
        <v>52</v>
      </c>
      <c r="C213" s="17" t="s">
        <v>380</v>
      </c>
      <c r="D213" s="17" t="s">
        <v>39</v>
      </c>
      <c r="E213" s="32">
        <v>386</v>
      </c>
      <c r="F213" s="32">
        <v>386</v>
      </c>
    </row>
    <row r="214" spans="1:6" ht="38.25">
      <c r="A214" s="33" t="s">
        <v>258</v>
      </c>
      <c r="B214" s="31" t="s">
        <v>52</v>
      </c>
      <c r="C214" s="17" t="s">
        <v>381</v>
      </c>
      <c r="D214" s="17"/>
      <c r="E214" s="32">
        <f>E215</f>
        <v>716.7</v>
      </c>
      <c r="F214" s="32">
        <f>F215</f>
        <v>716.7</v>
      </c>
    </row>
    <row r="215" spans="1:6" ht="25.5">
      <c r="A215" s="33" t="s">
        <v>50</v>
      </c>
      <c r="B215" s="31" t="s">
        <v>52</v>
      </c>
      <c r="C215" s="17" t="s">
        <v>382</v>
      </c>
      <c r="D215" s="17"/>
      <c r="E215" s="32">
        <f>E216+E217</f>
        <v>716.7</v>
      </c>
      <c r="F215" s="32">
        <f>F216+F217</f>
        <v>716.7</v>
      </c>
    </row>
    <row r="216" spans="1:6" ht="76.5">
      <c r="A216" s="30" t="s">
        <v>36</v>
      </c>
      <c r="B216" s="31" t="s">
        <v>52</v>
      </c>
      <c r="C216" s="17" t="s">
        <v>382</v>
      </c>
      <c r="D216" s="17" t="s">
        <v>37</v>
      </c>
      <c r="E216" s="32">
        <v>597.7</v>
      </c>
      <c r="F216" s="32">
        <v>597.7</v>
      </c>
    </row>
    <row r="217" spans="1:6" ht="25.5">
      <c r="A217" s="33" t="s">
        <v>38</v>
      </c>
      <c r="B217" s="31" t="s">
        <v>52</v>
      </c>
      <c r="C217" s="17" t="s">
        <v>382</v>
      </c>
      <c r="D217" s="17" t="s">
        <v>39</v>
      </c>
      <c r="E217" s="32">
        <v>119</v>
      </c>
      <c r="F217" s="32">
        <v>119</v>
      </c>
    </row>
    <row r="218" spans="1:6" ht="38.25">
      <c r="A218" s="43" t="s">
        <v>117</v>
      </c>
      <c r="B218" s="20" t="s">
        <v>52</v>
      </c>
      <c r="C218" s="38" t="s">
        <v>303</v>
      </c>
      <c r="D218" s="38"/>
      <c r="E218" s="39">
        <f>E219+E223</f>
        <v>1400</v>
      </c>
      <c r="F218" s="39">
        <f>F219+F223</f>
        <v>1400</v>
      </c>
    </row>
    <row r="219" spans="1:6" s="5" customFormat="1" ht="38.25">
      <c r="A219" s="65" t="s">
        <v>99</v>
      </c>
      <c r="B219" s="26" t="s">
        <v>52</v>
      </c>
      <c r="C219" s="35" t="s">
        <v>383</v>
      </c>
      <c r="D219" s="26"/>
      <c r="E219" s="66">
        <f>E221</f>
        <v>1000</v>
      </c>
      <c r="F219" s="66">
        <f>F221</f>
        <v>1000</v>
      </c>
    </row>
    <row r="220" spans="1:6" s="5" customFormat="1" ht="25.5">
      <c r="A220" s="65" t="s">
        <v>262</v>
      </c>
      <c r="B220" s="26" t="s">
        <v>52</v>
      </c>
      <c r="C220" s="35" t="s">
        <v>384</v>
      </c>
      <c r="D220" s="26"/>
      <c r="E220" s="66">
        <f>E221</f>
        <v>1000</v>
      </c>
      <c r="F220" s="66">
        <f>F221</f>
        <v>1000</v>
      </c>
    </row>
    <row r="221" spans="1:6" s="5" customFormat="1" ht="25.5">
      <c r="A221" s="33" t="s">
        <v>56</v>
      </c>
      <c r="B221" s="31" t="s">
        <v>52</v>
      </c>
      <c r="C221" s="17" t="s">
        <v>385</v>
      </c>
      <c r="D221" s="17"/>
      <c r="E221" s="32">
        <f>E222</f>
        <v>1000</v>
      </c>
      <c r="F221" s="32">
        <f>F222</f>
        <v>1000</v>
      </c>
    </row>
    <row r="222" spans="1:6" s="5" customFormat="1" ht="38.25">
      <c r="A222" s="33" t="s">
        <v>166</v>
      </c>
      <c r="B222" s="31" t="s">
        <v>52</v>
      </c>
      <c r="C222" s="17" t="s">
        <v>385</v>
      </c>
      <c r="D222" s="17" t="s">
        <v>58</v>
      </c>
      <c r="E222" s="32">
        <v>1000</v>
      </c>
      <c r="F222" s="32">
        <v>1000</v>
      </c>
    </row>
    <row r="223" spans="1:6" s="6" customFormat="1" ht="38.25">
      <c r="A223" s="25" t="s">
        <v>63</v>
      </c>
      <c r="B223" s="26" t="s">
        <v>52</v>
      </c>
      <c r="C223" s="35" t="s">
        <v>386</v>
      </c>
      <c r="D223" s="35"/>
      <c r="E223" s="29">
        <f aca="true" t="shared" si="13" ref="E223:F225">E224</f>
        <v>400</v>
      </c>
      <c r="F223" s="29">
        <f t="shared" si="13"/>
        <v>400</v>
      </c>
    </row>
    <row r="224" spans="1:6" s="6" customFormat="1" ht="51">
      <c r="A224" s="25" t="s">
        <v>577</v>
      </c>
      <c r="B224" s="26" t="s">
        <v>52</v>
      </c>
      <c r="C224" s="35" t="s">
        <v>387</v>
      </c>
      <c r="D224" s="35"/>
      <c r="E224" s="29">
        <f t="shared" si="13"/>
        <v>400</v>
      </c>
      <c r="F224" s="29">
        <f t="shared" si="13"/>
        <v>400</v>
      </c>
    </row>
    <row r="225" spans="1:6" s="7" customFormat="1" ht="38.25">
      <c r="A225" s="64" t="s">
        <v>80</v>
      </c>
      <c r="B225" s="31" t="s">
        <v>52</v>
      </c>
      <c r="C225" s="17" t="s">
        <v>388</v>
      </c>
      <c r="D225" s="17"/>
      <c r="E225" s="32">
        <f t="shared" si="13"/>
        <v>400</v>
      </c>
      <c r="F225" s="32">
        <f t="shared" si="13"/>
        <v>400</v>
      </c>
    </row>
    <row r="226" spans="1:6" ht="25.5">
      <c r="A226" s="33" t="s">
        <v>38</v>
      </c>
      <c r="B226" s="31" t="s">
        <v>52</v>
      </c>
      <c r="C226" s="17" t="s">
        <v>388</v>
      </c>
      <c r="D226" s="17" t="s">
        <v>39</v>
      </c>
      <c r="E226" s="32">
        <v>400</v>
      </c>
      <c r="F226" s="32">
        <v>400</v>
      </c>
    </row>
    <row r="227" spans="1:6" s="7" customFormat="1" ht="51">
      <c r="A227" s="36" t="s">
        <v>114</v>
      </c>
      <c r="B227" s="20" t="s">
        <v>52</v>
      </c>
      <c r="C227" s="37" t="s">
        <v>338</v>
      </c>
      <c r="D227" s="38"/>
      <c r="E227" s="39">
        <f aca="true" t="shared" si="14" ref="E227:F230">E228</f>
        <v>11199</v>
      </c>
      <c r="F227" s="39">
        <f t="shared" si="14"/>
        <v>840</v>
      </c>
    </row>
    <row r="228" spans="1:6" s="7" customFormat="1" ht="51">
      <c r="A228" s="25" t="s">
        <v>138</v>
      </c>
      <c r="B228" s="26" t="s">
        <v>52</v>
      </c>
      <c r="C228" s="28" t="s">
        <v>389</v>
      </c>
      <c r="D228" s="35"/>
      <c r="E228" s="29">
        <f t="shared" si="14"/>
        <v>11199</v>
      </c>
      <c r="F228" s="29">
        <f t="shared" si="14"/>
        <v>840</v>
      </c>
    </row>
    <row r="229" spans="1:6" s="7" customFormat="1" ht="76.5">
      <c r="A229" s="25" t="s">
        <v>263</v>
      </c>
      <c r="B229" s="26" t="s">
        <v>52</v>
      </c>
      <c r="C229" s="28" t="s">
        <v>390</v>
      </c>
      <c r="D229" s="35"/>
      <c r="E229" s="29">
        <f t="shared" si="14"/>
        <v>11199</v>
      </c>
      <c r="F229" s="29">
        <f t="shared" si="14"/>
        <v>840</v>
      </c>
    </row>
    <row r="230" spans="1:6" s="6" customFormat="1" ht="51.75" customHeight="1">
      <c r="A230" s="33" t="s">
        <v>159</v>
      </c>
      <c r="B230" s="31" t="s">
        <v>52</v>
      </c>
      <c r="C230" s="41" t="s">
        <v>391</v>
      </c>
      <c r="D230" s="17"/>
      <c r="E230" s="32">
        <f t="shared" si="14"/>
        <v>11199</v>
      </c>
      <c r="F230" s="32">
        <f t="shared" si="14"/>
        <v>840</v>
      </c>
    </row>
    <row r="231" spans="1:6" s="5" customFormat="1" ht="12.75">
      <c r="A231" s="33" t="s">
        <v>28</v>
      </c>
      <c r="B231" s="31" t="s">
        <v>52</v>
      </c>
      <c r="C231" s="41" t="s">
        <v>391</v>
      </c>
      <c r="D231" s="17" t="s">
        <v>58</v>
      </c>
      <c r="E231" s="32">
        <v>11199</v>
      </c>
      <c r="F231" s="32">
        <v>840</v>
      </c>
    </row>
    <row r="232" spans="1:6" s="5" customFormat="1" ht="16.5" customHeight="1">
      <c r="A232" s="25" t="s">
        <v>61</v>
      </c>
      <c r="B232" s="26" t="s">
        <v>52</v>
      </c>
      <c r="C232" s="35" t="s">
        <v>270</v>
      </c>
      <c r="D232" s="35"/>
      <c r="E232" s="29">
        <f>E233</f>
        <v>178</v>
      </c>
      <c r="F232" s="29">
        <f>F233</f>
        <v>178</v>
      </c>
    </row>
    <row r="233" spans="1:6" s="5" customFormat="1" ht="12.75">
      <c r="A233" s="33" t="s">
        <v>160</v>
      </c>
      <c r="B233" s="31" t="s">
        <v>52</v>
      </c>
      <c r="C233" s="17" t="s">
        <v>327</v>
      </c>
      <c r="D233" s="17"/>
      <c r="E233" s="32">
        <f>E234</f>
        <v>178</v>
      </c>
      <c r="F233" s="32">
        <f>F234</f>
        <v>178</v>
      </c>
    </row>
    <row r="234" spans="1:6" s="5" customFormat="1" ht="38.25" customHeight="1">
      <c r="A234" s="33" t="s">
        <v>40</v>
      </c>
      <c r="B234" s="31" t="s">
        <v>52</v>
      </c>
      <c r="C234" s="17" t="s">
        <v>327</v>
      </c>
      <c r="D234" s="17" t="s">
        <v>41</v>
      </c>
      <c r="E234" s="32">
        <v>178</v>
      </c>
      <c r="F234" s="32">
        <v>178</v>
      </c>
    </row>
    <row r="235" spans="1:6" s="5" customFormat="1" ht="38.25">
      <c r="A235" s="22" t="s">
        <v>31</v>
      </c>
      <c r="B235" s="23" t="s">
        <v>35</v>
      </c>
      <c r="C235" s="23"/>
      <c r="D235" s="23"/>
      <c r="E235" s="24">
        <f>E236+E273</f>
        <v>70340</v>
      </c>
      <c r="F235" s="24">
        <f>F236+F273</f>
        <v>70536.3</v>
      </c>
    </row>
    <row r="236" spans="1:6" s="7" customFormat="1" ht="38.25">
      <c r="A236" s="67" t="s">
        <v>142</v>
      </c>
      <c r="B236" s="20" t="s">
        <v>35</v>
      </c>
      <c r="C236" s="68" t="s">
        <v>392</v>
      </c>
      <c r="D236" s="69"/>
      <c r="E236" s="39">
        <f>E237+E244+E248+E252+E256+E260+E264</f>
        <v>70290</v>
      </c>
      <c r="F236" s="39">
        <f>F237+F244+F248+F252+F256+F260+F264</f>
        <v>70486.3</v>
      </c>
    </row>
    <row r="237" spans="1:6" ht="114.75">
      <c r="A237" s="25" t="s">
        <v>131</v>
      </c>
      <c r="B237" s="26" t="s">
        <v>35</v>
      </c>
      <c r="C237" s="35" t="s">
        <v>393</v>
      </c>
      <c r="D237" s="35"/>
      <c r="E237" s="29">
        <f>E242+E238</f>
        <v>17235</v>
      </c>
      <c r="F237" s="29">
        <f>F242+F238</f>
        <v>17235</v>
      </c>
    </row>
    <row r="238" spans="1:6" ht="25.5">
      <c r="A238" s="25" t="s">
        <v>203</v>
      </c>
      <c r="B238" s="26" t="s">
        <v>35</v>
      </c>
      <c r="C238" s="35" t="s">
        <v>394</v>
      </c>
      <c r="D238" s="35"/>
      <c r="E238" s="29">
        <f>E239</f>
        <v>8235</v>
      </c>
      <c r="F238" s="29">
        <f>F239</f>
        <v>8235</v>
      </c>
    </row>
    <row r="239" spans="1:6" ht="25.5">
      <c r="A239" s="33" t="s">
        <v>64</v>
      </c>
      <c r="B239" s="31" t="s">
        <v>35</v>
      </c>
      <c r="C239" s="17" t="s">
        <v>395</v>
      </c>
      <c r="D239" s="17"/>
      <c r="E239" s="32">
        <f>E240</f>
        <v>8235</v>
      </c>
      <c r="F239" s="32">
        <f>F240</f>
        <v>8235</v>
      </c>
    </row>
    <row r="240" spans="1:6" ht="51">
      <c r="A240" s="33" t="s">
        <v>44</v>
      </c>
      <c r="B240" s="31" t="s">
        <v>35</v>
      </c>
      <c r="C240" s="17" t="s">
        <v>395</v>
      </c>
      <c r="D240" s="17" t="s">
        <v>45</v>
      </c>
      <c r="E240" s="32">
        <v>8235</v>
      </c>
      <c r="F240" s="32">
        <v>8235</v>
      </c>
    </row>
    <row r="241" spans="1:6" ht="51">
      <c r="A241" s="25" t="s">
        <v>204</v>
      </c>
      <c r="B241" s="26" t="s">
        <v>35</v>
      </c>
      <c r="C241" s="35" t="s">
        <v>396</v>
      </c>
      <c r="D241" s="35"/>
      <c r="E241" s="29">
        <f>E242</f>
        <v>9000</v>
      </c>
      <c r="F241" s="29">
        <f>F242</f>
        <v>9000</v>
      </c>
    </row>
    <row r="242" spans="1:6" ht="38.25">
      <c r="A242" s="33" t="s">
        <v>16</v>
      </c>
      <c r="B242" s="31" t="s">
        <v>35</v>
      </c>
      <c r="C242" s="17" t="s">
        <v>396</v>
      </c>
      <c r="D242" s="17"/>
      <c r="E242" s="32">
        <f>E243</f>
        <v>9000</v>
      </c>
      <c r="F242" s="32">
        <f>F243</f>
        <v>9000</v>
      </c>
    </row>
    <row r="243" spans="1:6" s="5" customFormat="1" ht="12.75">
      <c r="A243" s="33" t="s">
        <v>42</v>
      </c>
      <c r="B243" s="31" t="s">
        <v>35</v>
      </c>
      <c r="C243" s="17" t="s">
        <v>396</v>
      </c>
      <c r="D243" s="17" t="s">
        <v>43</v>
      </c>
      <c r="E243" s="32">
        <v>9000</v>
      </c>
      <c r="F243" s="32">
        <v>9000</v>
      </c>
    </row>
    <row r="244" spans="1:6" ht="63.75">
      <c r="A244" s="40" t="s">
        <v>132</v>
      </c>
      <c r="B244" s="26" t="s">
        <v>35</v>
      </c>
      <c r="C244" s="28" t="s">
        <v>397</v>
      </c>
      <c r="D244" s="35"/>
      <c r="E244" s="29">
        <f aca="true" t="shared" si="15" ref="E244:F246">E245</f>
        <v>25098.8</v>
      </c>
      <c r="F244" s="29">
        <f t="shared" si="15"/>
        <v>25098.8</v>
      </c>
    </row>
    <row r="245" spans="1:6" ht="63.75">
      <c r="A245" s="40" t="s">
        <v>205</v>
      </c>
      <c r="B245" s="26" t="s">
        <v>35</v>
      </c>
      <c r="C245" s="28" t="s">
        <v>398</v>
      </c>
      <c r="D245" s="35"/>
      <c r="E245" s="29">
        <f t="shared" si="15"/>
        <v>25098.8</v>
      </c>
      <c r="F245" s="29">
        <f t="shared" si="15"/>
        <v>25098.8</v>
      </c>
    </row>
    <row r="246" spans="1:6" ht="12.75">
      <c r="A246" s="70" t="s">
        <v>7</v>
      </c>
      <c r="B246" s="31" t="s">
        <v>35</v>
      </c>
      <c r="C246" s="41" t="s">
        <v>399</v>
      </c>
      <c r="D246" s="17"/>
      <c r="E246" s="32">
        <f t="shared" si="15"/>
        <v>25098.8</v>
      </c>
      <c r="F246" s="32">
        <f t="shared" si="15"/>
        <v>25098.8</v>
      </c>
    </row>
    <row r="247" spans="1:6" ht="51">
      <c r="A247" s="33" t="s">
        <v>44</v>
      </c>
      <c r="B247" s="31" t="s">
        <v>35</v>
      </c>
      <c r="C247" s="41" t="s">
        <v>399</v>
      </c>
      <c r="D247" s="17" t="s">
        <v>45</v>
      </c>
      <c r="E247" s="32">
        <v>25098.8</v>
      </c>
      <c r="F247" s="32">
        <v>25098.8</v>
      </c>
    </row>
    <row r="248" spans="1:6" ht="51">
      <c r="A248" s="25" t="s">
        <v>151</v>
      </c>
      <c r="B248" s="26" t="s">
        <v>35</v>
      </c>
      <c r="C248" s="28" t="s">
        <v>400</v>
      </c>
      <c r="D248" s="35"/>
      <c r="E248" s="29">
        <f aca="true" t="shared" si="16" ref="E248:F250">E249</f>
        <v>15</v>
      </c>
      <c r="F248" s="29">
        <f t="shared" si="16"/>
        <v>15</v>
      </c>
    </row>
    <row r="249" spans="1:6" ht="38.25">
      <c r="A249" s="25" t="s">
        <v>206</v>
      </c>
      <c r="B249" s="26" t="s">
        <v>35</v>
      </c>
      <c r="C249" s="28" t="s">
        <v>401</v>
      </c>
      <c r="D249" s="35"/>
      <c r="E249" s="29">
        <f t="shared" si="16"/>
        <v>15</v>
      </c>
      <c r="F249" s="29">
        <f t="shared" si="16"/>
        <v>15</v>
      </c>
    </row>
    <row r="250" spans="1:6" s="7" customFormat="1" ht="25.5">
      <c r="A250" s="33" t="s">
        <v>64</v>
      </c>
      <c r="B250" s="31" t="s">
        <v>35</v>
      </c>
      <c r="C250" s="17" t="s">
        <v>402</v>
      </c>
      <c r="D250" s="17"/>
      <c r="E250" s="32">
        <f t="shared" si="16"/>
        <v>15</v>
      </c>
      <c r="F250" s="32">
        <f t="shared" si="16"/>
        <v>15</v>
      </c>
    </row>
    <row r="251" spans="1:6" ht="51">
      <c r="A251" s="33" t="s">
        <v>44</v>
      </c>
      <c r="B251" s="31" t="s">
        <v>35</v>
      </c>
      <c r="C251" s="17" t="s">
        <v>402</v>
      </c>
      <c r="D251" s="17" t="s">
        <v>45</v>
      </c>
      <c r="E251" s="32">
        <v>15</v>
      </c>
      <c r="F251" s="32">
        <v>15</v>
      </c>
    </row>
    <row r="252" spans="1:6" ht="38.25">
      <c r="A252" s="71" t="s">
        <v>139</v>
      </c>
      <c r="B252" s="26" t="s">
        <v>35</v>
      </c>
      <c r="C252" s="35" t="s">
        <v>403</v>
      </c>
      <c r="D252" s="35"/>
      <c r="E252" s="29">
        <f aca="true" t="shared" si="17" ref="E252:F254">E253</f>
        <v>8941</v>
      </c>
      <c r="F252" s="29">
        <f t="shared" si="17"/>
        <v>8941</v>
      </c>
    </row>
    <row r="253" spans="1:6" ht="51">
      <c r="A253" s="71" t="s">
        <v>207</v>
      </c>
      <c r="B253" s="26" t="s">
        <v>35</v>
      </c>
      <c r="C253" s="35" t="s">
        <v>404</v>
      </c>
      <c r="D253" s="35"/>
      <c r="E253" s="29">
        <f t="shared" si="17"/>
        <v>8941</v>
      </c>
      <c r="F253" s="29">
        <f t="shared" si="17"/>
        <v>8941</v>
      </c>
    </row>
    <row r="254" spans="1:6" s="7" customFormat="1" ht="21.75" customHeight="1">
      <c r="A254" s="72" t="s">
        <v>0</v>
      </c>
      <c r="B254" s="31" t="s">
        <v>35</v>
      </c>
      <c r="C254" s="17" t="s">
        <v>405</v>
      </c>
      <c r="D254" s="17"/>
      <c r="E254" s="32">
        <f t="shared" si="17"/>
        <v>8941</v>
      </c>
      <c r="F254" s="32">
        <f t="shared" si="17"/>
        <v>8941</v>
      </c>
    </row>
    <row r="255" spans="1:6" ht="51">
      <c r="A255" s="33" t="s">
        <v>44</v>
      </c>
      <c r="B255" s="31" t="s">
        <v>35</v>
      </c>
      <c r="C255" s="17" t="s">
        <v>405</v>
      </c>
      <c r="D255" s="17" t="s">
        <v>45</v>
      </c>
      <c r="E255" s="32">
        <v>8941</v>
      </c>
      <c r="F255" s="32">
        <v>8941</v>
      </c>
    </row>
    <row r="256" spans="1:6" ht="48.75" customHeight="1">
      <c r="A256" s="25" t="s">
        <v>100</v>
      </c>
      <c r="B256" s="26" t="s">
        <v>35</v>
      </c>
      <c r="C256" s="35" t="s">
        <v>406</v>
      </c>
      <c r="D256" s="35"/>
      <c r="E256" s="29">
        <f aca="true" t="shared" si="18" ref="E256:F258">E257</f>
        <v>14435</v>
      </c>
      <c r="F256" s="29">
        <f t="shared" si="18"/>
        <v>14630.3</v>
      </c>
    </row>
    <row r="257" spans="1:6" ht="51">
      <c r="A257" s="71" t="s">
        <v>207</v>
      </c>
      <c r="B257" s="26" t="s">
        <v>35</v>
      </c>
      <c r="C257" s="35" t="s">
        <v>407</v>
      </c>
      <c r="D257" s="35"/>
      <c r="E257" s="29">
        <f t="shared" si="18"/>
        <v>14435</v>
      </c>
      <c r="F257" s="29">
        <f t="shared" si="18"/>
        <v>14630.3</v>
      </c>
    </row>
    <row r="258" spans="1:6" s="7" customFormat="1" ht="12.75">
      <c r="A258" s="30" t="s">
        <v>8</v>
      </c>
      <c r="B258" s="31" t="s">
        <v>35</v>
      </c>
      <c r="C258" s="41" t="s">
        <v>408</v>
      </c>
      <c r="D258" s="17"/>
      <c r="E258" s="32">
        <f t="shared" si="18"/>
        <v>14435</v>
      </c>
      <c r="F258" s="32">
        <f t="shared" si="18"/>
        <v>14630.3</v>
      </c>
    </row>
    <row r="259" spans="1:6" ht="51">
      <c r="A259" s="33" t="s">
        <v>44</v>
      </c>
      <c r="B259" s="31" t="s">
        <v>35</v>
      </c>
      <c r="C259" s="41" t="s">
        <v>408</v>
      </c>
      <c r="D259" s="17" t="s">
        <v>45</v>
      </c>
      <c r="E259" s="42">
        <v>14435</v>
      </c>
      <c r="F259" s="42">
        <v>14630.3</v>
      </c>
    </row>
    <row r="260" spans="1:6" s="7" customFormat="1" ht="38.25">
      <c r="A260" s="25" t="s">
        <v>127</v>
      </c>
      <c r="B260" s="26" t="s">
        <v>35</v>
      </c>
      <c r="C260" s="35" t="s">
        <v>409</v>
      </c>
      <c r="D260" s="35"/>
      <c r="E260" s="29">
        <f aca="true" t="shared" si="19" ref="E260:F262">E261</f>
        <v>60</v>
      </c>
      <c r="F260" s="29">
        <f t="shared" si="19"/>
        <v>60</v>
      </c>
    </row>
    <row r="261" spans="1:6" s="7" customFormat="1" ht="62.25" customHeight="1">
      <c r="A261" s="25" t="s">
        <v>199</v>
      </c>
      <c r="B261" s="26" t="s">
        <v>35</v>
      </c>
      <c r="C261" s="35" t="s">
        <v>410</v>
      </c>
      <c r="D261" s="35"/>
      <c r="E261" s="29">
        <f t="shared" si="19"/>
        <v>60</v>
      </c>
      <c r="F261" s="29">
        <f t="shared" si="19"/>
        <v>60</v>
      </c>
    </row>
    <row r="262" spans="1:6" s="7" customFormat="1" ht="38.25">
      <c r="A262" s="33" t="s">
        <v>128</v>
      </c>
      <c r="B262" s="31" t="s">
        <v>35</v>
      </c>
      <c r="C262" s="17" t="s">
        <v>411</v>
      </c>
      <c r="D262" s="17"/>
      <c r="E262" s="32">
        <f t="shared" si="19"/>
        <v>60</v>
      </c>
      <c r="F262" s="32">
        <f t="shared" si="19"/>
        <v>60</v>
      </c>
    </row>
    <row r="263" spans="1:6" s="7" customFormat="1" ht="51">
      <c r="A263" s="33" t="s">
        <v>44</v>
      </c>
      <c r="B263" s="31" t="s">
        <v>35</v>
      </c>
      <c r="C263" s="17" t="s">
        <v>411</v>
      </c>
      <c r="D263" s="17" t="s">
        <v>45</v>
      </c>
      <c r="E263" s="32">
        <v>60</v>
      </c>
      <c r="F263" s="32">
        <v>60</v>
      </c>
    </row>
    <row r="264" spans="1:6" s="7" customFormat="1" ht="51">
      <c r="A264" s="25" t="s">
        <v>143</v>
      </c>
      <c r="B264" s="26" t="s">
        <v>35</v>
      </c>
      <c r="C264" s="35" t="s">
        <v>412</v>
      </c>
      <c r="D264" s="28"/>
      <c r="E264" s="29">
        <f>E265+E269</f>
        <v>4505.200000000001</v>
      </c>
      <c r="F264" s="29">
        <f>F265+F269</f>
        <v>4506.200000000001</v>
      </c>
    </row>
    <row r="265" spans="1:6" s="7" customFormat="1" ht="69" customHeight="1">
      <c r="A265" s="25" t="s">
        <v>208</v>
      </c>
      <c r="B265" s="26" t="s">
        <v>35</v>
      </c>
      <c r="C265" s="35" t="s">
        <v>413</v>
      </c>
      <c r="D265" s="28"/>
      <c r="E265" s="29">
        <f>E266</f>
        <v>1043.4</v>
      </c>
      <c r="F265" s="29">
        <f>F266</f>
        <v>1043.4</v>
      </c>
    </row>
    <row r="266" spans="1:6" s="7" customFormat="1" ht="25.5">
      <c r="A266" s="64" t="s">
        <v>62</v>
      </c>
      <c r="B266" s="31" t="s">
        <v>35</v>
      </c>
      <c r="C266" s="17" t="s">
        <v>414</v>
      </c>
      <c r="D266" s="17"/>
      <c r="E266" s="32">
        <f>E267+E268</f>
        <v>1043.4</v>
      </c>
      <c r="F266" s="32">
        <f>F267+F268</f>
        <v>1043.4</v>
      </c>
    </row>
    <row r="267" spans="1:6" ht="76.5">
      <c r="A267" s="30" t="s">
        <v>36</v>
      </c>
      <c r="B267" s="31" t="s">
        <v>35</v>
      </c>
      <c r="C267" s="17" t="s">
        <v>414</v>
      </c>
      <c r="D267" s="17" t="s">
        <v>37</v>
      </c>
      <c r="E267" s="32">
        <v>839.4</v>
      </c>
      <c r="F267" s="32">
        <v>839.4</v>
      </c>
    </row>
    <row r="268" spans="1:6" ht="25.5">
      <c r="A268" s="33" t="s">
        <v>38</v>
      </c>
      <c r="B268" s="31" t="s">
        <v>35</v>
      </c>
      <c r="C268" s="17" t="s">
        <v>414</v>
      </c>
      <c r="D268" s="17" t="s">
        <v>39</v>
      </c>
      <c r="E268" s="32">
        <v>204</v>
      </c>
      <c r="F268" s="32">
        <v>204</v>
      </c>
    </row>
    <row r="269" spans="1:6" s="5" customFormat="1" ht="76.5">
      <c r="A269" s="64" t="s">
        <v>1</v>
      </c>
      <c r="B269" s="31" t="s">
        <v>35</v>
      </c>
      <c r="C269" s="41" t="s">
        <v>415</v>
      </c>
      <c r="D269" s="17"/>
      <c r="E269" s="32">
        <f>E270+E271+E272</f>
        <v>3461.8</v>
      </c>
      <c r="F269" s="32">
        <f>F270+F271+F272</f>
        <v>3462.8</v>
      </c>
    </row>
    <row r="270" spans="1:6" ht="76.5">
      <c r="A270" s="30" t="s">
        <v>36</v>
      </c>
      <c r="B270" s="31" t="s">
        <v>35</v>
      </c>
      <c r="C270" s="41" t="s">
        <v>415</v>
      </c>
      <c r="D270" s="17" t="s">
        <v>37</v>
      </c>
      <c r="E270" s="32">
        <v>3113.8</v>
      </c>
      <c r="F270" s="32">
        <v>3114.8</v>
      </c>
    </row>
    <row r="271" spans="1:6" ht="25.5">
      <c r="A271" s="33" t="s">
        <v>38</v>
      </c>
      <c r="B271" s="31" t="s">
        <v>35</v>
      </c>
      <c r="C271" s="41" t="s">
        <v>415</v>
      </c>
      <c r="D271" s="17" t="s">
        <v>39</v>
      </c>
      <c r="E271" s="32">
        <v>339</v>
      </c>
      <c r="F271" s="32">
        <v>339</v>
      </c>
    </row>
    <row r="272" spans="1:6" ht="12.75">
      <c r="A272" s="34" t="s">
        <v>42</v>
      </c>
      <c r="B272" s="31" t="s">
        <v>35</v>
      </c>
      <c r="C272" s="41" t="s">
        <v>415</v>
      </c>
      <c r="D272" s="17" t="s">
        <v>43</v>
      </c>
      <c r="E272" s="32">
        <v>9</v>
      </c>
      <c r="F272" s="32">
        <v>9</v>
      </c>
    </row>
    <row r="273" spans="1:6" s="6" customFormat="1" ht="51">
      <c r="A273" s="67" t="s">
        <v>177</v>
      </c>
      <c r="B273" s="20"/>
      <c r="C273" s="37" t="s">
        <v>416</v>
      </c>
      <c r="D273" s="38"/>
      <c r="E273" s="39">
        <f aca="true" t="shared" si="20" ref="E273:F276">E274</f>
        <v>50</v>
      </c>
      <c r="F273" s="39">
        <f t="shared" si="20"/>
        <v>50</v>
      </c>
    </row>
    <row r="274" spans="1:6" s="7" customFormat="1" ht="51">
      <c r="A274" s="25" t="s">
        <v>101</v>
      </c>
      <c r="B274" s="26" t="s">
        <v>35</v>
      </c>
      <c r="C274" s="35" t="s">
        <v>417</v>
      </c>
      <c r="D274" s="35"/>
      <c r="E274" s="29">
        <f>E275</f>
        <v>50</v>
      </c>
      <c r="F274" s="29">
        <f>F275</f>
        <v>50</v>
      </c>
    </row>
    <row r="275" spans="1:6" s="7" customFormat="1" ht="39.75" customHeight="1">
      <c r="A275" s="25" t="s">
        <v>209</v>
      </c>
      <c r="B275" s="26" t="s">
        <v>35</v>
      </c>
      <c r="C275" s="35" t="s">
        <v>418</v>
      </c>
      <c r="D275" s="35"/>
      <c r="E275" s="29">
        <f>E276</f>
        <v>50</v>
      </c>
      <c r="F275" s="29">
        <f>F276</f>
        <v>50</v>
      </c>
    </row>
    <row r="276" spans="1:6" ht="25.5">
      <c r="A276" s="33" t="s">
        <v>64</v>
      </c>
      <c r="B276" s="31" t="s">
        <v>35</v>
      </c>
      <c r="C276" s="35" t="s">
        <v>419</v>
      </c>
      <c r="D276" s="17"/>
      <c r="E276" s="32">
        <f t="shared" si="20"/>
        <v>50</v>
      </c>
      <c r="F276" s="32">
        <f t="shared" si="20"/>
        <v>50</v>
      </c>
    </row>
    <row r="277" spans="1:6" ht="51">
      <c r="A277" s="33" t="s">
        <v>44</v>
      </c>
      <c r="B277" s="31" t="s">
        <v>35</v>
      </c>
      <c r="C277" s="35" t="s">
        <v>419</v>
      </c>
      <c r="D277" s="17" t="s">
        <v>45</v>
      </c>
      <c r="E277" s="32">
        <v>50</v>
      </c>
      <c r="F277" s="32">
        <v>50</v>
      </c>
    </row>
    <row r="278" spans="1:6" ht="51">
      <c r="A278" s="22" t="s">
        <v>32</v>
      </c>
      <c r="B278" s="23" t="s">
        <v>26</v>
      </c>
      <c r="C278" s="23"/>
      <c r="D278" s="23"/>
      <c r="E278" s="24">
        <f>E279+E307</f>
        <v>53665.3</v>
      </c>
      <c r="F278" s="24">
        <f>F279+F307</f>
        <v>53665.3</v>
      </c>
    </row>
    <row r="279" spans="1:6" ht="51">
      <c r="A279" s="43" t="s">
        <v>144</v>
      </c>
      <c r="B279" s="73" t="s">
        <v>26</v>
      </c>
      <c r="C279" s="68" t="s">
        <v>420</v>
      </c>
      <c r="D279" s="37"/>
      <c r="E279" s="39">
        <f>E280+E287+E291+E295+E299</f>
        <v>53615.3</v>
      </c>
      <c r="F279" s="39">
        <f>F280+F287+F291+F295+F299</f>
        <v>53615.3</v>
      </c>
    </row>
    <row r="280" spans="1:6" ht="51">
      <c r="A280" s="40" t="s">
        <v>140</v>
      </c>
      <c r="B280" s="26" t="s">
        <v>26</v>
      </c>
      <c r="C280" s="28" t="s">
        <v>421</v>
      </c>
      <c r="D280" s="74"/>
      <c r="E280" s="29">
        <f>E284+E281</f>
        <v>26085.8</v>
      </c>
      <c r="F280" s="29">
        <f>F284+F281</f>
        <v>26085.8</v>
      </c>
    </row>
    <row r="281" spans="1:6" ht="63.75">
      <c r="A281" s="40" t="s">
        <v>578</v>
      </c>
      <c r="B281" s="26" t="s">
        <v>26</v>
      </c>
      <c r="C281" s="28" t="s">
        <v>422</v>
      </c>
      <c r="D281" s="74"/>
      <c r="E281" s="29">
        <f>E282</f>
        <v>4128.2</v>
      </c>
      <c r="F281" s="29">
        <f>F282</f>
        <v>4128.2</v>
      </c>
    </row>
    <row r="282" spans="1:6" ht="25.5">
      <c r="A282" s="64" t="s">
        <v>90</v>
      </c>
      <c r="B282" s="31" t="s">
        <v>26</v>
      </c>
      <c r="C282" s="17" t="s">
        <v>423</v>
      </c>
      <c r="D282" s="17"/>
      <c r="E282" s="32">
        <f>E283</f>
        <v>4128.2</v>
      </c>
      <c r="F282" s="32">
        <f>F283</f>
        <v>4128.2</v>
      </c>
    </row>
    <row r="283" spans="1:6" ht="25.5">
      <c r="A283" s="33" t="s">
        <v>38</v>
      </c>
      <c r="B283" s="31" t="s">
        <v>26</v>
      </c>
      <c r="C283" s="17" t="s">
        <v>423</v>
      </c>
      <c r="D283" s="17" t="s">
        <v>39</v>
      </c>
      <c r="E283" s="32">
        <f>4178.2-50</f>
        <v>4128.2</v>
      </c>
      <c r="F283" s="32">
        <f>4178.2-50</f>
        <v>4128.2</v>
      </c>
    </row>
    <row r="284" spans="1:6" ht="38.25">
      <c r="A284" s="25" t="s">
        <v>210</v>
      </c>
      <c r="B284" s="26" t="s">
        <v>26</v>
      </c>
      <c r="C284" s="35" t="s">
        <v>424</v>
      </c>
      <c r="D284" s="35"/>
      <c r="E284" s="29">
        <f>E285</f>
        <v>21957.6</v>
      </c>
      <c r="F284" s="29">
        <f>F285</f>
        <v>21957.6</v>
      </c>
    </row>
    <row r="285" spans="1:6" ht="25.5">
      <c r="A285" s="30" t="s">
        <v>9</v>
      </c>
      <c r="B285" s="31" t="s">
        <v>26</v>
      </c>
      <c r="C285" s="41" t="s">
        <v>425</v>
      </c>
      <c r="D285" s="74"/>
      <c r="E285" s="32">
        <f>E286</f>
        <v>21957.6</v>
      </c>
      <c r="F285" s="32">
        <f>F286</f>
        <v>21957.6</v>
      </c>
    </row>
    <row r="286" spans="1:6" s="5" customFormat="1" ht="51">
      <c r="A286" s="33" t="s">
        <v>44</v>
      </c>
      <c r="B286" s="31" t="s">
        <v>26</v>
      </c>
      <c r="C286" s="41" t="s">
        <v>425</v>
      </c>
      <c r="D286" s="41" t="s">
        <v>45</v>
      </c>
      <c r="E286" s="32">
        <v>21957.6</v>
      </c>
      <c r="F286" s="32">
        <v>21957.6</v>
      </c>
    </row>
    <row r="287" spans="1:6" s="5" customFormat="1" ht="38.25">
      <c r="A287" s="40" t="s">
        <v>102</v>
      </c>
      <c r="B287" s="26" t="s">
        <v>26</v>
      </c>
      <c r="C287" s="28" t="s">
        <v>426</v>
      </c>
      <c r="D287" s="35"/>
      <c r="E287" s="29">
        <f aca="true" t="shared" si="21" ref="E287:F289">E288</f>
        <v>21195.2</v>
      </c>
      <c r="F287" s="29">
        <f t="shared" si="21"/>
        <v>21195.2</v>
      </c>
    </row>
    <row r="288" spans="1:6" s="5" customFormat="1" ht="38.25">
      <c r="A288" s="40" t="s">
        <v>211</v>
      </c>
      <c r="B288" s="26" t="s">
        <v>26</v>
      </c>
      <c r="C288" s="28" t="s">
        <v>427</v>
      </c>
      <c r="D288" s="35"/>
      <c r="E288" s="29">
        <f t="shared" si="21"/>
        <v>21195.2</v>
      </c>
      <c r="F288" s="29">
        <f t="shared" si="21"/>
        <v>21195.2</v>
      </c>
    </row>
    <row r="289" spans="1:6" s="5" customFormat="1" ht="12.75">
      <c r="A289" s="70" t="s">
        <v>7</v>
      </c>
      <c r="B289" s="31" t="s">
        <v>26</v>
      </c>
      <c r="C289" s="41" t="s">
        <v>428</v>
      </c>
      <c r="D289" s="17"/>
      <c r="E289" s="32">
        <f t="shared" si="21"/>
        <v>21195.2</v>
      </c>
      <c r="F289" s="32">
        <f t="shared" si="21"/>
        <v>21195.2</v>
      </c>
    </row>
    <row r="290" spans="1:6" ht="51">
      <c r="A290" s="33" t="s">
        <v>44</v>
      </c>
      <c r="B290" s="31" t="s">
        <v>26</v>
      </c>
      <c r="C290" s="41" t="s">
        <v>428</v>
      </c>
      <c r="D290" s="17" t="s">
        <v>45</v>
      </c>
      <c r="E290" s="32">
        <v>21195.2</v>
      </c>
      <c r="F290" s="32">
        <v>21195.2</v>
      </c>
    </row>
    <row r="291" spans="1:6" ht="51">
      <c r="A291" s="25" t="s">
        <v>103</v>
      </c>
      <c r="B291" s="26" t="s">
        <v>26</v>
      </c>
      <c r="C291" s="35" t="s">
        <v>429</v>
      </c>
      <c r="D291" s="35"/>
      <c r="E291" s="29">
        <f aca="true" t="shared" si="22" ref="E291:F293">E292</f>
        <v>2119</v>
      </c>
      <c r="F291" s="29">
        <f t="shared" si="22"/>
        <v>2119</v>
      </c>
    </row>
    <row r="292" spans="1:6" ht="76.5">
      <c r="A292" s="25" t="s">
        <v>212</v>
      </c>
      <c r="B292" s="26" t="s">
        <v>26</v>
      </c>
      <c r="C292" s="35" t="s">
        <v>430</v>
      </c>
      <c r="D292" s="35"/>
      <c r="E292" s="29">
        <f t="shared" si="22"/>
        <v>2119</v>
      </c>
      <c r="F292" s="29">
        <f t="shared" si="22"/>
        <v>2119</v>
      </c>
    </row>
    <row r="293" spans="1:6" s="7" customFormat="1" ht="25.5">
      <c r="A293" s="70" t="s">
        <v>18</v>
      </c>
      <c r="B293" s="31" t="s">
        <v>26</v>
      </c>
      <c r="C293" s="17" t="s">
        <v>431</v>
      </c>
      <c r="D293" s="17"/>
      <c r="E293" s="32">
        <f t="shared" si="22"/>
        <v>2119</v>
      </c>
      <c r="F293" s="32">
        <f t="shared" si="22"/>
        <v>2119</v>
      </c>
    </row>
    <row r="294" spans="1:6" ht="51">
      <c r="A294" s="33" t="s">
        <v>44</v>
      </c>
      <c r="B294" s="31" t="s">
        <v>26</v>
      </c>
      <c r="C294" s="17" t="s">
        <v>431</v>
      </c>
      <c r="D294" s="17" t="s">
        <v>45</v>
      </c>
      <c r="E294" s="32">
        <v>2119</v>
      </c>
      <c r="F294" s="32">
        <v>2119</v>
      </c>
    </row>
    <row r="295" spans="1:6" s="7" customFormat="1" ht="51">
      <c r="A295" s="25" t="s">
        <v>79</v>
      </c>
      <c r="B295" s="26" t="s">
        <v>26</v>
      </c>
      <c r="C295" s="35" t="s">
        <v>432</v>
      </c>
      <c r="D295" s="27"/>
      <c r="E295" s="29">
        <f aca="true" t="shared" si="23" ref="E295:F297">E296</f>
        <v>700</v>
      </c>
      <c r="F295" s="29">
        <f t="shared" si="23"/>
        <v>700</v>
      </c>
    </row>
    <row r="296" spans="1:6" s="7" customFormat="1" ht="76.5">
      <c r="A296" s="25" t="s">
        <v>213</v>
      </c>
      <c r="B296" s="26" t="s">
        <v>26</v>
      </c>
      <c r="C296" s="35" t="s">
        <v>433</v>
      </c>
      <c r="D296" s="27"/>
      <c r="E296" s="29">
        <f t="shared" si="23"/>
        <v>700</v>
      </c>
      <c r="F296" s="29">
        <f t="shared" si="23"/>
        <v>700</v>
      </c>
    </row>
    <row r="297" spans="1:6" s="7" customFormat="1" ht="51">
      <c r="A297" s="33" t="s">
        <v>78</v>
      </c>
      <c r="B297" s="31" t="s">
        <v>26</v>
      </c>
      <c r="C297" s="17" t="s">
        <v>434</v>
      </c>
      <c r="D297" s="17"/>
      <c r="E297" s="32">
        <f t="shared" si="23"/>
        <v>700</v>
      </c>
      <c r="F297" s="32">
        <f t="shared" si="23"/>
        <v>700</v>
      </c>
    </row>
    <row r="298" spans="1:6" ht="25.5">
      <c r="A298" s="33" t="s">
        <v>40</v>
      </c>
      <c r="B298" s="31" t="s">
        <v>26</v>
      </c>
      <c r="C298" s="17" t="s">
        <v>434</v>
      </c>
      <c r="D298" s="17" t="s">
        <v>41</v>
      </c>
      <c r="E298" s="32">
        <v>700</v>
      </c>
      <c r="F298" s="32">
        <v>700</v>
      </c>
    </row>
    <row r="299" spans="1:6" ht="51">
      <c r="A299" s="40" t="s">
        <v>145</v>
      </c>
      <c r="B299" s="26" t="s">
        <v>26</v>
      </c>
      <c r="C299" s="35" t="s">
        <v>435</v>
      </c>
      <c r="D299" s="28"/>
      <c r="E299" s="29">
        <f>E300+E304</f>
        <v>3515.3</v>
      </c>
      <c r="F299" s="29">
        <f>F300+F304</f>
        <v>3515.3</v>
      </c>
    </row>
    <row r="300" spans="1:6" ht="38.25">
      <c r="A300" s="40" t="s">
        <v>214</v>
      </c>
      <c r="B300" s="26" t="s">
        <v>26</v>
      </c>
      <c r="C300" s="35" t="s">
        <v>436</v>
      </c>
      <c r="D300" s="28"/>
      <c r="E300" s="29">
        <f>E301</f>
        <v>1043.4</v>
      </c>
      <c r="F300" s="29">
        <f>F301</f>
        <v>1043.4</v>
      </c>
    </row>
    <row r="301" spans="1:6" s="5" customFormat="1" ht="25.5">
      <c r="A301" s="70" t="s">
        <v>62</v>
      </c>
      <c r="B301" s="31" t="s">
        <v>26</v>
      </c>
      <c r="C301" s="17" t="s">
        <v>437</v>
      </c>
      <c r="D301" s="17"/>
      <c r="E301" s="32">
        <f>E302+E303</f>
        <v>1043.4</v>
      </c>
      <c r="F301" s="32">
        <f>F302+F303</f>
        <v>1043.4</v>
      </c>
    </row>
    <row r="302" spans="1:6" s="5" customFormat="1" ht="76.5">
      <c r="A302" s="30" t="s">
        <v>36</v>
      </c>
      <c r="B302" s="31" t="s">
        <v>26</v>
      </c>
      <c r="C302" s="17" t="s">
        <v>437</v>
      </c>
      <c r="D302" s="17" t="s">
        <v>37</v>
      </c>
      <c r="E302" s="32">
        <v>839.4</v>
      </c>
      <c r="F302" s="32">
        <v>839.4</v>
      </c>
    </row>
    <row r="303" spans="1:6" ht="25.5">
      <c r="A303" s="33" t="s">
        <v>38</v>
      </c>
      <c r="B303" s="31" t="s">
        <v>26</v>
      </c>
      <c r="C303" s="17" t="s">
        <v>437</v>
      </c>
      <c r="D303" s="17" t="s">
        <v>39</v>
      </c>
      <c r="E303" s="32">
        <v>204</v>
      </c>
      <c r="F303" s="32">
        <v>204</v>
      </c>
    </row>
    <row r="304" spans="1:6" s="5" customFormat="1" ht="76.5">
      <c r="A304" s="64" t="s">
        <v>1</v>
      </c>
      <c r="B304" s="31" t="s">
        <v>26</v>
      </c>
      <c r="C304" s="17" t="s">
        <v>438</v>
      </c>
      <c r="D304" s="41"/>
      <c r="E304" s="32">
        <f>E305+E306</f>
        <v>2471.9</v>
      </c>
      <c r="F304" s="32">
        <f>F305+F306</f>
        <v>2471.9</v>
      </c>
    </row>
    <row r="305" spans="1:6" ht="76.5">
      <c r="A305" s="30" t="s">
        <v>36</v>
      </c>
      <c r="B305" s="31" t="s">
        <v>26</v>
      </c>
      <c r="C305" s="17" t="s">
        <v>438</v>
      </c>
      <c r="D305" s="17" t="s">
        <v>37</v>
      </c>
      <c r="E305" s="32">
        <v>1853.7</v>
      </c>
      <c r="F305" s="32">
        <v>1853.7</v>
      </c>
    </row>
    <row r="306" spans="1:6" ht="25.5">
      <c r="A306" s="33" t="s">
        <v>38</v>
      </c>
      <c r="B306" s="31" t="s">
        <v>26</v>
      </c>
      <c r="C306" s="17" t="s">
        <v>566</v>
      </c>
      <c r="D306" s="17" t="s">
        <v>39</v>
      </c>
      <c r="E306" s="56">
        <v>618.2</v>
      </c>
      <c r="F306" s="56">
        <v>618.2</v>
      </c>
    </row>
    <row r="307" spans="1:6" s="6" customFormat="1" ht="51">
      <c r="A307" s="36" t="s">
        <v>177</v>
      </c>
      <c r="B307" s="20"/>
      <c r="C307" s="38" t="s">
        <v>416</v>
      </c>
      <c r="D307" s="38"/>
      <c r="E307" s="39">
        <f aca="true" t="shared" si="24" ref="E307:F310">E308</f>
        <v>50</v>
      </c>
      <c r="F307" s="39">
        <f t="shared" si="24"/>
        <v>50</v>
      </c>
    </row>
    <row r="308" spans="1:6" s="7" customFormat="1" ht="51">
      <c r="A308" s="25" t="s">
        <v>101</v>
      </c>
      <c r="B308" s="26" t="s">
        <v>26</v>
      </c>
      <c r="C308" s="35" t="s">
        <v>417</v>
      </c>
      <c r="D308" s="35"/>
      <c r="E308" s="66">
        <f t="shared" si="24"/>
        <v>50</v>
      </c>
      <c r="F308" s="66">
        <f t="shared" si="24"/>
        <v>50</v>
      </c>
    </row>
    <row r="309" spans="1:6" s="7" customFormat="1" ht="51">
      <c r="A309" s="25" t="s">
        <v>215</v>
      </c>
      <c r="B309" s="26" t="s">
        <v>26</v>
      </c>
      <c r="C309" s="35" t="s">
        <v>418</v>
      </c>
      <c r="D309" s="35"/>
      <c r="E309" s="66">
        <f t="shared" si="24"/>
        <v>50</v>
      </c>
      <c r="F309" s="66">
        <f t="shared" si="24"/>
        <v>50</v>
      </c>
    </row>
    <row r="310" spans="1:6" ht="25.5">
      <c r="A310" s="33" t="s">
        <v>90</v>
      </c>
      <c r="B310" s="31" t="s">
        <v>26</v>
      </c>
      <c r="C310" s="17" t="s">
        <v>439</v>
      </c>
      <c r="D310" s="17"/>
      <c r="E310" s="63">
        <f t="shared" si="24"/>
        <v>50</v>
      </c>
      <c r="F310" s="63">
        <f t="shared" si="24"/>
        <v>50</v>
      </c>
    </row>
    <row r="311" spans="1:6" ht="25.5">
      <c r="A311" s="33" t="s">
        <v>38</v>
      </c>
      <c r="B311" s="31" t="s">
        <v>26</v>
      </c>
      <c r="C311" s="17" t="s">
        <v>439</v>
      </c>
      <c r="D311" s="17" t="s">
        <v>39</v>
      </c>
      <c r="E311" s="63">
        <v>50</v>
      </c>
      <c r="F311" s="63">
        <v>50</v>
      </c>
    </row>
    <row r="312" spans="1:6" ht="38.25">
      <c r="A312" s="22" t="s">
        <v>33</v>
      </c>
      <c r="B312" s="23" t="s">
        <v>34</v>
      </c>
      <c r="C312" s="23"/>
      <c r="D312" s="23"/>
      <c r="E312" s="24">
        <f>E313+E353</f>
        <v>14034.399999999998</v>
      </c>
      <c r="F312" s="24">
        <f>F313+F353</f>
        <v>13491.399999999998</v>
      </c>
    </row>
    <row r="313" spans="1:6" ht="38.25">
      <c r="A313" s="43" t="s">
        <v>146</v>
      </c>
      <c r="B313" s="73" t="s">
        <v>34</v>
      </c>
      <c r="C313" s="38" t="s">
        <v>440</v>
      </c>
      <c r="D313" s="37"/>
      <c r="E313" s="39">
        <f>E314+E319+E332+E336+E340+E344</f>
        <v>13964.399999999998</v>
      </c>
      <c r="F313" s="39">
        <f>F314+F319+F332+F336+F340+F344</f>
        <v>13421.399999999998</v>
      </c>
    </row>
    <row r="314" spans="1:6" ht="76.5">
      <c r="A314" s="40" t="s">
        <v>141</v>
      </c>
      <c r="B314" s="75" t="s">
        <v>34</v>
      </c>
      <c r="C314" s="35" t="s">
        <v>441</v>
      </c>
      <c r="D314" s="28"/>
      <c r="E314" s="29">
        <f>E317+E315</f>
        <v>8427.599999999999</v>
      </c>
      <c r="F314" s="29">
        <f>F317+F315</f>
        <v>7967.599999999999</v>
      </c>
    </row>
    <row r="315" spans="1:6" ht="38.25">
      <c r="A315" s="40" t="s">
        <v>192</v>
      </c>
      <c r="B315" s="75" t="s">
        <v>34</v>
      </c>
      <c r="C315" s="35" t="s">
        <v>442</v>
      </c>
      <c r="D315" s="28"/>
      <c r="E315" s="29">
        <f>E316</f>
        <v>2667.7</v>
      </c>
      <c r="F315" s="29">
        <f>F316</f>
        <v>2667.7</v>
      </c>
    </row>
    <row r="316" spans="1:6" ht="51">
      <c r="A316" s="33" t="s">
        <v>44</v>
      </c>
      <c r="B316" s="75" t="s">
        <v>34</v>
      </c>
      <c r="C316" s="17" t="s">
        <v>443</v>
      </c>
      <c r="D316" s="41" t="s">
        <v>45</v>
      </c>
      <c r="E316" s="29">
        <v>2667.7</v>
      </c>
      <c r="F316" s="29">
        <v>2667.7</v>
      </c>
    </row>
    <row r="317" spans="1:6" ht="25.5">
      <c r="A317" s="76" t="s">
        <v>193</v>
      </c>
      <c r="B317" s="26" t="s">
        <v>34</v>
      </c>
      <c r="C317" s="35" t="s">
        <v>444</v>
      </c>
      <c r="D317" s="35"/>
      <c r="E317" s="29">
        <f>E318</f>
        <v>5759.9</v>
      </c>
      <c r="F317" s="29">
        <f>F318</f>
        <v>5299.9</v>
      </c>
    </row>
    <row r="318" spans="1:6" s="5" customFormat="1" ht="51">
      <c r="A318" s="33" t="s">
        <v>44</v>
      </c>
      <c r="B318" s="31" t="s">
        <v>34</v>
      </c>
      <c r="C318" s="17" t="s">
        <v>445</v>
      </c>
      <c r="D318" s="17" t="s">
        <v>45</v>
      </c>
      <c r="E318" s="32">
        <v>5759.9</v>
      </c>
      <c r="F318" s="32">
        <v>5299.9</v>
      </c>
    </row>
    <row r="319" spans="1:6" s="6" customFormat="1" ht="38.25">
      <c r="A319" s="40" t="s">
        <v>104</v>
      </c>
      <c r="B319" s="26" t="s">
        <v>34</v>
      </c>
      <c r="C319" s="35" t="s">
        <v>446</v>
      </c>
      <c r="D319" s="35"/>
      <c r="E319" s="29">
        <f>E320+E323+E326+E329</f>
        <v>1126</v>
      </c>
      <c r="F319" s="29">
        <f>F320+F323+F326+F329</f>
        <v>1127</v>
      </c>
    </row>
    <row r="320" spans="1:6" s="6" customFormat="1" ht="63.75">
      <c r="A320" s="40" t="s">
        <v>194</v>
      </c>
      <c r="B320" s="26" t="s">
        <v>34</v>
      </c>
      <c r="C320" s="35" t="s">
        <v>447</v>
      </c>
      <c r="D320" s="35"/>
      <c r="E320" s="29">
        <f>E321</f>
        <v>451</v>
      </c>
      <c r="F320" s="29">
        <f>F321</f>
        <v>451</v>
      </c>
    </row>
    <row r="321" spans="1:6" s="7" customFormat="1" ht="12.75">
      <c r="A321" s="70" t="s">
        <v>92</v>
      </c>
      <c r="B321" s="31" t="s">
        <v>34</v>
      </c>
      <c r="C321" s="17" t="s">
        <v>448</v>
      </c>
      <c r="D321" s="17"/>
      <c r="E321" s="32">
        <f>E322</f>
        <v>451</v>
      </c>
      <c r="F321" s="32">
        <f>F322</f>
        <v>451</v>
      </c>
    </row>
    <row r="322" spans="1:6" ht="25.5">
      <c r="A322" s="33" t="s">
        <v>38</v>
      </c>
      <c r="B322" s="31" t="s">
        <v>34</v>
      </c>
      <c r="C322" s="17" t="s">
        <v>448</v>
      </c>
      <c r="D322" s="17" t="s">
        <v>39</v>
      </c>
      <c r="E322" s="63">
        <v>451</v>
      </c>
      <c r="F322" s="63">
        <v>451</v>
      </c>
    </row>
    <row r="323" spans="1:6" ht="39" customHeight="1">
      <c r="A323" s="25" t="s">
        <v>195</v>
      </c>
      <c r="B323" s="26" t="s">
        <v>34</v>
      </c>
      <c r="C323" s="35" t="s">
        <v>449</v>
      </c>
      <c r="D323" s="35"/>
      <c r="E323" s="66">
        <f>E324</f>
        <v>308</v>
      </c>
      <c r="F323" s="66">
        <f>F324</f>
        <v>308</v>
      </c>
    </row>
    <row r="324" spans="1:6" ht="12.75">
      <c r="A324" s="70" t="s">
        <v>92</v>
      </c>
      <c r="B324" s="31" t="s">
        <v>34</v>
      </c>
      <c r="C324" s="35" t="s">
        <v>449</v>
      </c>
      <c r="D324" s="17"/>
      <c r="E324" s="63">
        <f>E325</f>
        <v>308</v>
      </c>
      <c r="F324" s="63">
        <f>F325</f>
        <v>308</v>
      </c>
    </row>
    <row r="325" spans="1:6" ht="25.5">
      <c r="A325" s="33" t="s">
        <v>38</v>
      </c>
      <c r="B325" s="31" t="s">
        <v>34</v>
      </c>
      <c r="C325" s="35" t="s">
        <v>449</v>
      </c>
      <c r="D325" s="17" t="s">
        <v>39</v>
      </c>
      <c r="E325" s="63">
        <v>308</v>
      </c>
      <c r="F325" s="63">
        <v>308</v>
      </c>
    </row>
    <row r="326" spans="1:6" ht="27" customHeight="1">
      <c r="A326" s="25" t="s">
        <v>196</v>
      </c>
      <c r="B326" s="26" t="s">
        <v>34</v>
      </c>
      <c r="C326" s="35" t="s">
        <v>450</v>
      </c>
      <c r="D326" s="35"/>
      <c r="E326" s="66">
        <f>E327</f>
        <v>312</v>
      </c>
      <c r="F326" s="66">
        <f>F327</f>
        <v>313</v>
      </c>
    </row>
    <row r="327" spans="1:6" ht="12.75">
      <c r="A327" s="70" t="s">
        <v>92</v>
      </c>
      <c r="B327" s="31" t="s">
        <v>34</v>
      </c>
      <c r="C327" s="35" t="s">
        <v>451</v>
      </c>
      <c r="D327" s="17"/>
      <c r="E327" s="63">
        <f>E328</f>
        <v>312</v>
      </c>
      <c r="F327" s="63">
        <f>F328</f>
        <v>313</v>
      </c>
    </row>
    <row r="328" spans="1:6" ht="25.5">
      <c r="A328" s="33" t="s">
        <v>38</v>
      </c>
      <c r="B328" s="31" t="s">
        <v>34</v>
      </c>
      <c r="C328" s="35" t="s">
        <v>452</v>
      </c>
      <c r="D328" s="17" t="s">
        <v>39</v>
      </c>
      <c r="E328" s="63">
        <v>312</v>
      </c>
      <c r="F328" s="63">
        <v>313</v>
      </c>
    </row>
    <row r="329" spans="1:6" ht="51.75" customHeight="1">
      <c r="A329" s="25" t="s">
        <v>197</v>
      </c>
      <c r="B329" s="26" t="s">
        <v>34</v>
      </c>
      <c r="C329" s="35" t="s">
        <v>453</v>
      </c>
      <c r="D329" s="35"/>
      <c r="E329" s="66">
        <f>E330</f>
        <v>55</v>
      </c>
      <c r="F329" s="66">
        <f>F330</f>
        <v>55</v>
      </c>
    </row>
    <row r="330" spans="1:6" ht="12.75">
      <c r="A330" s="70" t="s">
        <v>92</v>
      </c>
      <c r="B330" s="31" t="s">
        <v>34</v>
      </c>
      <c r="C330" s="17" t="s">
        <v>454</v>
      </c>
      <c r="D330" s="17"/>
      <c r="E330" s="63">
        <f>E331</f>
        <v>55</v>
      </c>
      <c r="F330" s="63">
        <f>F331</f>
        <v>55</v>
      </c>
    </row>
    <row r="331" spans="1:6" ht="25.5">
      <c r="A331" s="33" t="s">
        <v>38</v>
      </c>
      <c r="B331" s="31" t="s">
        <v>34</v>
      </c>
      <c r="C331" s="17" t="s">
        <v>454</v>
      </c>
      <c r="D331" s="17" t="s">
        <v>39</v>
      </c>
      <c r="E331" s="63">
        <v>55</v>
      </c>
      <c r="F331" s="63">
        <v>55</v>
      </c>
    </row>
    <row r="332" spans="1:6" ht="51">
      <c r="A332" s="25" t="s">
        <v>103</v>
      </c>
      <c r="B332" s="26" t="s">
        <v>34</v>
      </c>
      <c r="C332" s="35" t="s">
        <v>455</v>
      </c>
      <c r="D332" s="35"/>
      <c r="E332" s="29">
        <f aca="true" t="shared" si="25" ref="E332:F334">E333</f>
        <v>2030</v>
      </c>
      <c r="F332" s="29">
        <f t="shared" si="25"/>
        <v>2030</v>
      </c>
    </row>
    <row r="333" spans="1:6" ht="63" customHeight="1">
      <c r="A333" s="25" t="s">
        <v>198</v>
      </c>
      <c r="B333" s="26" t="s">
        <v>34</v>
      </c>
      <c r="C333" s="35" t="s">
        <v>456</v>
      </c>
      <c r="D333" s="35"/>
      <c r="E333" s="29">
        <f t="shared" si="25"/>
        <v>2030</v>
      </c>
      <c r="F333" s="29">
        <f t="shared" si="25"/>
        <v>2030</v>
      </c>
    </row>
    <row r="334" spans="1:6" s="7" customFormat="1" ht="25.5">
      <c r="A334" s="33" t="s">
        <v>18</v>
      </c>
      <c r="B334" s="31" t="s">
        <v>34</v>
      </c>
      <c r="C334" s="17" t="s">
        <v>457</v>
      </c>
      <c r="D334" s="17"/>
      <c r="E334" s="32">
        <f t="shared" si="25"/>
        <v>2030</v>
      </c>
      <c r="F334" s="32">
        <f t="shared" si="25"/>
        <v>2030</v>
      </c>
    </row>
    <row r="335" spans="1:6" ht="51">
      <c r="A335" s="33" t="s">
        <v>44</v>
      </c>
      <c r="B335" s="31" t="s">
        <v>34</v>
      </c>
      <c r="C335" s="17" t="s">
        <v>457</v>
      </c>
      <c r="D335" s="17" t="s">
        <v>45</v>
      </c>
      <c r="E335" s="63">
        <v>2030</v>
      </c>
      <c r="F335" s="63">
        <v>2030</v>
      </c>
    </row>
    <row r="336" spans="1:6" ht="38.25">
      <c r="A336" s="25" t="s">
        <v>127</v>
      </c>
      <c r="B336" s="26" t="s">
        <v>34</v>
      </c>
      <c r="C336" s="35" t="s">
        <v>458</v>
      </c>
      <c r="D336" s="35"/>
      <c r="E336" s="29">
        <f>E337</f>
        <v>84</v>
      </c>
      <c r="F336" s="29">
        <f>F338</f>
        <v>0</v>
      </c>
    </row>
    <row r="337" spans="1:6" ht="60" customHeight="1">
      <c r="A337" s="25" t="s">
        <v>199</v>
      </c>
      <c r="B337" s="26" t="s">
        <v>34</v>
      </c>
      <c r="C337" s="35" t="s">
        <v>459</v>
      </c>
      <c r="D337" s="35"/>
      <c r="E337" s="29">
        <f>E338</f>
        <v>84</v>
      </c>
      <c r="F337" s="29">
        <f>F338</f>
        <v>0</v>
      </c>
    </row>
    <row r="338" spans="1:6" s="7" customFormat="1" ht="38.25">
      <c r="A338" s="33" t="s">
        <v>128</v>
      </c>
      <c r="B338" s="31" t="s">
        <v>34</v>
      </c>
      <c r="C338" s="17" t="s">
        <v>460</v>
      </c>
      <c r="D338" s="17"/>
      <c r="E338" s="32">
        <f>E339</f>
        <v>84</v>
      </c>
      <c r="F338" s="32">
        <f>F339</f>
        <v>0</v>
      </c>
    </row>
    <row r="339" spans="1:6" s="7" customFormat="1" ht="51">
      <c r="A339" s="33" t="s">
        <v>44</v>
      </c>
      <c r="B339" s="31" t="s">
        <v>34</v>
      </c>
      <c r="C339" s="17" t="s">
        <v>460</v>
      </c>
      <c r="D339" s="17" t="s">
        <v>45</v>
      </c>
      <c r="E339" s="77">
        <v>84</v>
      </c>
      <c r="F339" s="78">
        <v>0</v>
      </c>
    </row>
    <row r="340" spans="1:6" s="7" customFormat="1" ht="78.75" customHeight="1">
      <c r="A340" s="40" t="s">
        <v>150</v>
      </c>
      <c r="B340" s="26" t="s">
        <v>34</v>
      </c>
      <c r="C340" s="35" t="s">
        <v>461</v>
      </c>
      <c r="D340" s="35"/>
      <c r="E340" s="29">
        <f aca="true" t="shared" si="26" ref="E340:F342">E341</f>
        <v>20</v>
      </c>
      <c r="F340" s="29">
        <f t="shared" si="26"/>
        <v>20</v>
      </c>
    </row>
    <row r="341" spans="1:6" s="7" customFormat="1" ht="51">
      <c r="A341" s="40" t="s">
        <v>202</v>
      </c>
      <c r="B341" s="26" t="s">
        <v>34</v>
      </c>
      <c r="C341" s="35" t="s">
        <v>462</v>
      </c>
      <c r="D341" s="35"/>
      <c r="E341" s="29">
        <f t="shared" si="26"/>
        <v>20</v>
      </c>
      <c r="F341" s="29">
        <f t="shared" si="26"/>
        <v>20</v>
      </c>
    </row>
    <row r="342" spans="1:6" s="7" customFormat="1" ht="12.75">
      <c r="A342" s="70" t="s">
        <v>92</v>
      </c>
      <c r="B342" s="31" t="s">
        <v>34</v>
      </c>
      <c r="C342" s="17" t="s">
        <v>463</v>
      </c>
      <c r="D342" s="17"/>
      <c r="E342" s="32">
        <f t="shared" si="26"/>
        <v>20</v>
      </c>
      <c r="F342" s="32">
        <f t="shared" si="26"/>
        <v>20</v>
      </c>
    </row>
    <row r="343" spans="1:6" ht="25.5">
      <c r="A343" s="33" t="s">
        <v>38</v>
      </c>
      <c r="B343" s="31" t="s">
        <v>34</v>
      </c>
      <c r="C343" s="17" t="s">
        <v>463</v>
      </c>
      <c r="D343" s="17" t="s">
        <v>39</v>
      </c>
      <c r="E343" s="32">
        <v>20</v>
      </c>
      <c r="F343" s="32">
        <v>20</v>
      </c>
    </row>
    <row r="344" spans="1:6" ht="51">
      <c r="A344" s="40" t="s">
        <v>147</v>
      </c>
      <c r="B344" s="26" t="s">
        <v>34</v>
      </c>
      <c r="C344" s="35" t="s">
        <v>464</v>
      </c>
      <c r="D344" s="28"/>
      <c r="E344" s="29">
        <f>E345+E349</f>
        <v>2276.8</v>
      </c>
      <c r="F344" s="29">
        <f>F345+F349</f>
        <v>2276.8</v>
      </c>
    </row>
    <row r="345" spans="1:6" ht="38.25">
      <c r="A345" s="40" t="s">
        <v>200</v>
      </c>
      <c r="B345" s="26" t="s">
        <v>34</v>
      </c>
      <c r="C345" s="35" t="s">
        <v>465</v>
      </c>
      <c r="D345" s="28"/>
      <c r="E345" s="29">
        <f>E346</f>
        <v>1043.4</v>
      </c>
      <c r="F345" s="29">
        <f>F346</f>
        <v>1043.4</v>
      </c>
    </row>
    <row r="346" spans="1:6" s="7" customFormat="1" ht="25.5">
      <c r="A346" s="70" t="s">
        <v>62</v>
      </c>
      <c r="B346" s="31" t="s">
        <v>34</v>
      </c>
      <c r="C346" s="17" t="s">
        <v>466</v>
      </c>
      <c r="D346" s="17"/>
      <c r="E346" s="32">
        <f>E347+E348</f>
        <v>1043.4</v>
      </c>
      <c r="F346" s="32">
        <f>F347+F348</f>
        <v>1043.4</v>
      </c>
    </row>
    <row r="347" spans="1:6" ht="76.5">
      <c r="A347" s="30" t="s">
        <v>36</v>
      </c>
      <c r="B347" s="31" t="s">
        <v>34</v>
      </c>
      <c r="C347" s="17" t="s">
        <v>466</v>
      </c>
      <c r="D347" s="17" t="s">
        <v>37</v>
      </c>
      <c r="E347" s="32">
        <v>839.4</v>
      </c>
      <c r="F347" s="32">
        <v>839.4</v>
      </c>
    </row>
    <row r="348" spans="1:6" ht="25.5">
      <c r="A348" s="33" t="s">
        <v>38</v>
      </c>
      <c r="B348" s="31" t="s">
        <v>34</v>
      </c>
      <c r="C348" s="17" t="s">
        <v>466</v>
      </c>
      <c r="D348" s="17" t="s">
        <v>39</v>
      </c>
      <c r="E348" s="32">
        <v>204</v>
      </c>
      <c r="F348" s="32">
        <v>204</v>
      </c>
    </row>
    <row r="349" spans="1:6" ht="89.25" customHeight="1">
      <c r="A349" s="25" t="s">
        <v>201</v>
      </c>
      <c r="B349" s="26" t="s">
        <v>34</v>
      </c>
      <c r="C349" s="35" t="s">
        <v>467</v>
      </c>
      <c r="D349" s="35"/>
      <c r="E349" s="29">
        <f>E350</f>
        <v>1233.4</v>
      </c>
      <c r="F349" s="29">
        <f>F350</f>
        <v>1233.4</v>
      </c>
    </row>
    <row r="350" spans="1:6" s="7" customFormat="1" ht="76.5">
      <c r="A350" s="64" t="s">
        <v>1</v>
      </c>
      <c r="B350" s="31" t="s">
        <v>34</v>
      </c>
      <c r="C350" s="17" t="s">
        <v>468</v>
      </c>
      <c r="D350" s="17"/>
      <c r="E350" s="32">
        <f>E351+E352</f>
        <v>1233.4</v>
      </c>
      <c r="F350" s="32">
        <f>F351+F352</f>
        <v>1233.4</v>
      </c>
    </row>
    <row r="351" spans="1:6" ht="76.5">
      <c r="A351" s="30" t="s">
        <v>36</v>
      </c>
      <c r="B351" s="31" t="s">
        <v>34</v>
      </c>
      <c r="C351" s="17" t="s">
        <v>468</v>
      </c>
      <c r="D351" s="17" t="s">
        <v>37</v>
      </c>
      <c r="E351" s="32">
        <v>948.6</v>
      </c>
      <c r="F351" s="32">
        <v>948.6</v>
      </c>
    </row>
    <row r="352" spans="1:6" ht="25.5">
      <c r="A352" s="33" t="s">
        <v>38</v>
      </c>
      <c r="B352" s="31" t="s">
        <v>34</v>
      </c>
      <c r="C352" s="17" t="s">
        <v>468</v>
      </c>
      <c r="D352" s="17" t="s">
        <v>39</v>
      </c>
      <c r="E352" s="32">
        <v>284.8</v>
      </c>
      <c r="F352" s="32">
        <v>284.8</v>
      </c>
    </row>
    <row r="353" spans="1:6" s="6" customFormat="1" ht="51">
      <c r="A353" s="36" t="s">
        <v>177</v>
      </c>
      <c r="B353" s="20" t="s">
        <v>34</v>
      </c>
      <c r="C353" s="38" t="s">
        <v>416</v>
      </c>
      <c r="D353" s="38"/>
      <c r="E353" s="39">
        <f>E354+E358</f>
        <v>70</v>
      </c>
      <c r="F353" s="39">
        <f>F354+F358</f>
        <v>70</v>
      </c>
    </row>
    <row r="354" spans="1:6" s="7" customFormat="1" ht="66.75" customHeight="1">
      <c r="A354" s="40" t="s">
        <v>178</v>
      </c>
      <c r="B354" s="26" t="s">
        <v>34</v>
      </c>
      <c r="C354" s="35" t="s">
        <v>469</v>
      </c>
      <c r="D354" s="35"/>
      <c r="E354" s="29">
        <f aca="true" t="shared" si="27" ref="E354:F356">E355</f>
        <v>20</v>
      </c>
      <c r="F354" s="29">
        <f t="shared" si="27"/>
        <v>20</v>
      </c>
    </row>
    <row r="355" spans="1:6" s="7" customFormat="1" ht="51">
      <c r="A355" s="40" t="s">
        <v>579</v>
      </c>
      <c r="B355" s="26" t="s">
        <v>34</v>
      </c>
      <c r="C355" s="35" t="s">
        <v>470</v>
      </c>
      <c r="D355" s="35"/>
      <c r="E355" s="29">
        <f t="shared" si="27"/>
        <v>20</v>
      </c>
      <c r="F355" s="29">
        <f t="shared" si="27"/>
        <v>20</v>
      </c>
    </row>
    <row r="356" spans="1:6" s="7" customFormat="1" ht="12.75">
      <c r="A356" s="70" t="s">
        <v>92</v>
      </c>
      <c r="B356" s="31" t="s">
        <v>34</v>
      </c>
      <c r="C356" s="17" t="s">
        <v>470</v>
      </c>
      <c r="D356" s="17"/>
      <c r="E356" s="32">
        <f t="shared" si="27"/>
        <v>20</v>
      </c>
      <c r="F356" s="32">
        <f t="shared" si="27"/>
        <v>20</v>
      </c>
    </row>
    <row r="357" spans="1:6" ht="25.5">
      <c r="A357" s="33" t="s">
        <v>38</v>
      </c>
      <c r="B357" s="31" t="s">
        <v>34</v>
      </c>
      <c r="C357" s="17" t="s">
        <v>470</v>
      </c>
      <c r="D357" s="17" t="s">
        <v>39</v>
      </c>
      <c r="E357" s="32">
        <v>20</v>
      </c>
      <c r="F357" s="32">
        <v>20</v>
      </c>
    </row>
    <row r="358" spans="1:6" ht="51">
      <c r="A358" s="40" t="s">
        <v>101</v>
      </c>
      <c r="B358" s="26" t="s">
        <v>34</v>
      </c>
      <c r="C358" s="35" t="s">
        <v>417</v>
      </c>
      <c r="D358" s="35"/>
      <c r="E358" s="29">
        <f aca="true" t="shared" si="28" ref="E358:F360">E359</f>
        <v>50</v>
      </c>
      <c r="F358" s="29">
        <f t="shared" si="28"/>
        <v>50</v>
      </c>
    </row>
    <row r="359" spans="1:6" ht="51">
      <c r="A359" s="40" t="s">
        <v>580</v>
      </c>
      <c r="B359" s="26" t="s">
        <v>34</v>
      </c>
      <c r="C359" s="35" t="s">
        <v>418</v>
      </c>
      <c r="D359" s="35"/>
      <c r="E359" s="29">
        <f t="shared" si="28"/>
        <v>50</v>
      </c>
      <c r="F359" s="29">
        <f t="shared" si="28"/>
        <v>50</v>
      </c>
    </row>
    <row r="360" spans="1:6" s="7" customFormat="1" ht="12.75">
      <c r="A360" s="70" t="s">
        <v>92</v>
      </c>
      <c r="B360" s="31" t="s">
        <v>34</v>
      </c>
      <c r="C360" s="17" t="s">
        <v>471</v>
      </c>
      <c r="D360" s="17"/>
      <c r="E360" s="32">
        <f t="shared" si="28"/>
        <v>50</v>
      </c>
      <c r="F360" s="32">
        <f t="shared" si="28"/>
        <v>50</v>
      </c>
    </row>
    <row r="361" spans="1:6" ht="25.5">
      <c r="A361" s="33" t="s">
        <v>38</v>
      </c>
      <c r="B361" s="31" t="s">
        <v>34</v>
      </c>
      <c r="C361" s="17" t="s">
        <v>471</v>
      </c>
      <c r="D361" s="17" t="s">
        <v>39</v>
      </c>
      <c r="E361" s="32">
        <v>50</v>
      </c>
      <c r="F361" s="32">
        <v>50</v>
      </c>
    </row>
    <row r="362" spans="1:6" ht="52.5" customHeight="1">
      <c r="A362" s="36" t="s">
        <v>247</v>
      </c>
      <c r="B362" s="20" t="s">
        <v>27</v>
      </c>
      <c r="C362" s="38"/>
      <c r="D362" s="38"/>
      <c r="E362" s="39">
        <f>E363+E497</f>
        <v>1440928.3</v>
      </c>
      <c r="F362" s="39">
        <f>F363+F497</f>
        <v>1443898.1</v>
      </c>
    </row>
    <row r="363" spans="1:6" ht="38.25">
      <c r="A363" s="79" t="s">
        <v>136</v>
      </c>
      <c r="B363" s="58" t="s">
        <v>27</v>
      </c>
      <c r="C363" s="38" t="s">
        <v>307</v>
      </c>
      <c r="D363" s="74"/>
      <c r="E363" s="80">
        <f>E364+E381+E404+E411+E418+E425+E435+E454+E464+E479+E483</f>
        <v>1440868.3</v>
      </c>
      <c r="F363" s="80">
        <f>F364+F381+F404+F411+F418+F425+F435+F454+F464+F479+F483</f>
        <v>1443838.1</v>
      </c>
    </row>
    <row r="364" spans="1:6" ht="51" customHeight="1">
      <c r="A364" s="40" t="s">
        <v>105</v>
      </c>
      <c r="B364" s="26" t="s">
        <v>27</v>
      </c>
      <c r="C364" s="28" t="s">
        <v>472</v>
      </c>
      <c r="D364" s="35"/>
      <c r="E364" s="29">
        <f>E365+E372+E375+E378</f>
        <v>590576.5999999999</v>
      </c>
      <c r="F364" s="29">
        <f>F365+F372+F375+F378</f>
        <v>592596.5999999999</v>
      </c>
    </row>
    <row r="365" spans="1:6" ht="63.75">
      <c r="A365" s="40" t="s">
        <v>216</v>
      </c>
      <c r="B365" s="26" t="s">
        <v>27</v>
      </c>
      <c r="C365" s="28" t="s">
        <v>473</v>
      </c>
      <c r="D365" s="35"/>
      <c r="E365" s="29">
        <f>E366+E368+E370</f>
        <v>562413.8999999999</v>
      </c>
      <c r="F365" s="29">
        <f>F366+F368+F370</f>
        <v>564433.8999999999</v>
      </c>
    </row>
    <row r="366" spans="1:6" ht="27" customHeight="1">
      <c r="A366" s="70" t="s">
        <v>17</v>
      </c>
      <c r="B366" s="31" t="s">
        <v>27</v>
      </c>
      <c r="C366" s="41" t="s">
        <v>474</v>
      </c>
      <c r="D366" s="17"/>
      <c r="E366" s="32">
        <f>E367</f>
        <v>221528.1</v>
      </c>
      <c r="F366" s="32">
        <f>F367</f>
        <v>223548.1</v>
      </c>
    </row>
    <row r="367" spans="1:6" s="5" customFormat="1" ht="51">
      <c r="A367" s="33" t="s">
        <v>44</v>
      </c>
      <c r="B367" s="31" t="s">
        <v>27</v>
      </c>
      <c r="C367" s="41" t="s">
        <v>474</v>
      </c>
      <c r="D367" s="17" t="s">
        <v>45</v>
      </c>
      <c r="E367" s="32">
        <v>221528.1</v>
      </c>
      <c r="F367" s="32">
        <v>223548.1</v>
      </c>
    </row>
    <row r="368" spans="1:6" s="5" customFormat="1" ht="255">
      <c r="A368" s="33" t="s">
        <v>122</v>
      </c>
      <c r="B368" s="31" t="s">
        <v>27</v>
      </c>
      <c r="C368" s="17" t="s">
        <v>475</v>
      </c>
      <c r="D368" s="17"/>
      <c r="E368" s="32">
        <f>E369</f>
        <v>264457.6</v>
      </c>
      <c r="F368" s="32">
        <f>F369</f>
        <v>264457.6</v>
      </c>
    </row>
    <row r="369" spans="1:6" s="5" customFormat="1" ht="51">
      <c r="A369" s="33" t="s">
        <v>44</v>
      </c>
      <c r="B369" s="31" t="s">
        <v>27</v>
      </c>
      <c r="C369" s="17" t="s">
        <v>475</v>
      </c>
      <c r="D369" s="17" t="s">
        <v>45</v>
      </c>
      <c r="E369" s="63">
        <v>264457.6</v>
      </c>
      <c r="F369" s="63">
        <v>264457.6</v>
      </c>
    </row>
    <row r="370" spans="1:6" s="5" customFormat="1" ht="285.75" customHeight="1">
      <c r="A370" s="33" t="s">
        <v>171</v>
      </c>
      <c r="B370" s="31" t="s">
        <v>27</v>
      </c>
      <c r="C370" s="17" t="s">
        <v>476</v>
      </c>
      <c r="D370" s="17"/>
      <c r="E370" s="32">
        <f>E371</f>
        <v>76428.2</v>
      </c>
      <c r="F370" s="32">
        <f>F371</f>
        <v>76428.2</v>
      </c>
    </row>
    <row r="371" spans="1:6" s="5" customFormat="1" ht="51">
      <c r="A371" s="33" t="s">
        <v>44</v>
      </c>
      <c r="B371" s="31" t="s">
        <v>27</v>
      </c>
      <c r="C371" s="17" t="s">
        <v>476</v>
      </c>
      <c r="D371" s="17" t="s">
        <v>45</v>
      </c>
      <c r="E371" s="32">
        <v>76428.2</v>
      </c>
      <c r="F371" s="32">
        <v>76428.2</v>
      </c>
    </row>
    <row r="372" spans="1:6" s="5" customFormat="1" ht="76.5">
      <c r="A372" s="25" t="s">
        <v>217</v>
      </c>
      <c r="B372" s="26" t="s">
        <v>27</v>
      </c>
      <c r="C372" s="28" t="s">
        <v>477</v>
      </c>
      <c r="D372" s="35"/>
      <c r="E372" s="29">
        <f>E373</f>
        <v>23613.5</v>
      </c>
      <c r="F372" s="29">
        <f>F373</f>
        <v>23613.5</v>
      </c>
    </row>
    <row r="373" spans="1:6" ht="73.5" customHeight="1">
      <c r="A373" s="33" t="s">
        <v>30</v>
      </c>
      <c r="B373" s="31" t="s">
        <v>27</v>
      </c>
      <c r="C373" s="17" t="s">
        <v>478</v>
      </c>
      <c r="D373" s="17"/>
      <c r="E373" s="32">
        <f>E374</f>
        <v>23613.5</v>
      </c>
      <c r="F373" s="32">
        <f>F374</f>
        <v>23613.5</v>
      </c>
    </row>
    <row r="374" spans="1:6" ht="51">
      <c r="A374" s="33" t="s">
        <v>44</v>
      </c>
      <c r="B374" s="31" t="s">
        <v>27</v>
      </c>
      <c r="C374" s="17" t="s">
        <v>478</v>
      </c>
      <c r="D374" s="17" t="s">
        <v>45</v>
      </c>
      <c r="E374" s="42">
        <v>23613.5</v>
      </c>
      <c r="F374" s="42">
        <v>23613.5</v>
      </c>
    </row>
    <row r="375" spans="1:6" ht="255">
      <c r="A375" s="33" t="s">
        <v>218</v>
      </c>
      <c r="B375" s="42" t="s">
        <v>27</v>
      </c>
      <c r="C375" s="17" t="s">
        <v>479</v>
      </c>
      <c r="D375" s="17"/>
      <c r="E375" s="63">
        <f>E376</f>
        <v>3049.2</v>
      </c>
      <c r="F375" s="63">
        <f>F376</f>
        <v>3049.2</v>
      </c>
    </row>
    <row r="376" spans="1:6" ht="267.75">
      <c r="A376" s="33" t="s">
        <v>121</v>
      </c>
      <c r="B376" s="31" t="s">
        <v>27</v>
      </c>
      <c r="C376" s="17" t="s">
        <v>480</v>
      </c>
      <c r="D376" s="17"/>
      <c r="E376" s="32">
        <f>E377</f>
        <v>3049.2</v>
      </c>
      <c r="F376" s="32">
        <f>F377</f>
        <v>3049.2</v>
      </c>
    </row>
    <row r="377" spans="1:6" s="5" customFormat="1" ht="51">
      <c r="A377" s="33" t="s">
        <v>44</v>
      </c>
      <c r="B377" s="31" t="s">
        <v>27</v>
      </c>
      <c r="C377" s="17" t="s">
        <v>480</v>
      </c>
      <c r="D377" s="17" t="s">
        <v>45</v>
      </c>
      <c r="E377" s="32">
        <v>3049.2</v>
      </c>
      <c r="F377" s="32">
        <v>3049.2</v>
      </c>
    </row>
    <row r="378" spans="1:6" s="5" customFormat="1" ht="58.5" customHeight="1">
      <c r="A378" s="25" t="s">
        <v>227</v>
      </c>
      <c r="B378" s="26" t="s">
        <v>27</v>
      </c>
      <c r="C378" s="28" t="s">
        <v>481</v>
      </c>
      <c r="D378" s="35"/>
      <c r="E378" s="29">
        <f>E379</f>
        <v>1500</v>
      </c>
      <c r="F378" s="29">
        <f>F379</f>
        <v>1500</v>
      </c>
    </row>
    <row r="379" spans="1:6" s="5" customFormat="1" ht="12.75">
      <c r="A379" s="70" t="s">
        <v>17</v>
      </c>
      <c r="B379" s="31" t="s">
        <v>27</v>
      </c>
      <c r="C379" s="17" t="s">
        <v>482</v>
      </c>
      <c r="D379" s="17"/>
      <c r="E379" s="32">
        <f>E380</f>
        <v>1500</v>
      </c>
      <c r="F379" s="32">
        <f>F380</f>
        <v>1500</v>
      </c>
    </row>
    <row r="380" spans="1:6" s="5" customFormat="1" ht="51">
      <c r="A380" s="33" t="s">
        <v>44</v>
      </c>
      <c r="B380" s="31" t="s">
        <v>27</v>
      </c>
      <c r="C380" s="17" t="s">
        <v>482</v>
      </c>
      <c r="D380" s="17" t="s">
        <v>45</v>
      </c>
      <c r="E380" s="32">
        <v>1500</v>
      </c>
      <c r="F380" s="32">
        <v>1500</v>
      </c>
    </row>
    <row r="381" spans="1:6" s="5" customFormat="1" ht="53.25" customHeight="1">
      <c r="A381" s="40" t="s">
        <v>106</v>
      </c>
      <c r="B381" s="26" t="s">
        <v>27</v>
      </c>
      <c r="C381" s="35" t="s">
        <v>483</v>
      </c>
      <c r="D381" s="35"/>
      <c r="E381" s="29">
        <f>E382+E389+E392+E395+E398+E401</f>
        <v>608386.7000000002</v>
      </c>
      <c r="F381" s="29">
        <f>F382+F389+F392+F395+F398+F401</f>
        <v>608386.7000000002</v>
      </c>
    </row>
    <row r="382" spans="1:6" s="5" customFormat="1" ht="78" customHeight="1">
      <c r="A382" s="40" t="s">
        <v>219</v>
      </c>
      <c r="B382" s="26" t="s">
        <v>27</v>
      </c>
      <c r="C382" s="35" t="s">
        <v>484</v>
      </c>
      <c r="D382" s="35"/>
      <c r="E382" s="29">
        <f>E383+E385+E387</f>
        <v>596765.4000000001</v>
      </c>
      <c r="F382" s="29">
        <f>F383+F385+F387</f>
        <v>596765.4000000001</v>
      </c>
    </row>
    <row r="383" spans="1:6" s="5" customFormat="1" ht="38.25">
      <c r="A383" s="70" t="s">
        <v>91</v>
      </c>
      <c r="B383" s="31" t="s">
        <v>27</v>
      </c>
      <c r="C383" s="17" t="s">
        <v>485</v>
      </c>
      <c r="D383" s="17"/>
      <c r="E383" s="32">
        <f>E384</f>
        <v>153136.7</v>
      </c>
      <c r="F383" s="32">
        <f>F384</f>
        <v>153136.7</v>
      </c>
    </row>
    <row r="384" spans="1:6" s="5" customFormat="1" ht="51">
      <c r="A384" s="33" t="s">
        <v>44</v>
      </c>
      <c r="B384" s="31" t="s">
        <v>27</v>
      </c>
      <c r="C384" s="17" t="s">
        <v>485</v>
      </c>
      <c r="D384" s="17" t="s">
        <v>45</v>
      </c>
      <c r="E384" s="32">
        <v>153136.7</v>
      </c>
      <c r="F384" s="32">
        <v>153136.7</v>
      </c>
    </row>
    <row r="385" spans="1:6" s="5" customFormat="1" ht="216.75">
      <c r="A385" s="33" t="s">
        <v>120</v>
      </c>
      <c r="B385" s="31" t="s">
        <v>27</v>
      </c>
      <c r="C385" s="17" t="s">
        <v>486</v>
      </c>
      <c r="D385" s="27"/>
      <c r="E385" s="32">
        <f>E386</f>
        <v>401110.9</v>
      </c>
      <c r="F385" s="32">
        <f>F386</f>
        <v>401110.9</v>
      </c>
    </row>
    <row r="386" spans="1:6" s="5" customFormat="1" ht="51">
      <c r="A386" s="33" t="s">
        <v>44</v>
      </c>
      <c r="B386" s="31" t="s">
        <v>27</v>
      </c>
      <c r="C386" s="17" t="s">
        <v>486</v>
      </c>
      <c r="D386" s="17" t="s">
        <v>45</v>
      </c>
      <c r="E386" s="56">
        <v>401110.9</v>
      </c>
      <c r="F386" s="56">
        <v>401110.9</v>
      </c>
    </row>
    <row r="387" spans="1:6" ht="255">
      <c r="A387" s="33" t="s">
        <v>172</v>
      </c>
      <c r="B387" s="31" t="s">
        <v>27</v>
      </c>
      <c r="C387" s="17" t="s">
        <v>487</v>
      </c>
      <c r="D387" s="17"/>
      <c r="E387" s="32">
        <f>E388</f>
        <v>42517.8</v>
      </c>
      <c r="F387" s="32">
        <f>F388</f>
        <v>42517.8</v>
      </c>
    </row>
    <row r="388" spans="1:6" ht="51">
      <c r="A388" s="33" t="s">
        <v>44</v>
      </c>
      <c r="B388" s="31" t="s">
        <v>27</v>
      </c>
      <c r="C388" s="17" t="s">
        <v>487</v>
      </c>
      <c r="D388" s="17" t="s">
        <v>45</v>
      </c>
      <c r="E388" s="32">
        <v>42517.8</v>
      </c>
      <c r="F388" s="32">
        <v>42517.8</v>
      </c>
    </row>
    <row r="389" spans="1:6" s="5" customFormat="1" ht="38.25">
      <c r="A389" s="25" t="s">
        <v>220</v>
      </c>
      <c r="B389" s="26" t="s">
        <v>27</v>
      </c>
      <c r="C389" s="35" t="s">
        <v>488</v>
      </c>
      <c r="D389" s="35"/>
      <c r="E389" s="29">
        <f>E390</f>
        <v>1937.6</v>
      </c>
      <c r="F389" s="29">
        <f>F390</f>
        <v>1937.6</v>
      </c>
    </row>
    <row r="390" spans="1:6" s="5" customFormat="1" ht="76.5">
      <c r="A390" s="33" t="s">
        <v>155</v>
      </c>
      <c r="B390" s="31" t="s">
        <v>27</v>
      </c>
      <c r="C390" s="17" t="s">
        <v>489</v>
      </c>
      <c r="D390" s="27"/>
      <c r="E390" s="32">
        <f>E391</f>
        <v>1937.6</v>
      </c>
      <c r="F390" s="32">
        <f>F391</f>
        <v>1937.6</v>
      </c>
    </row>
    <row r="391" spans="1:6" s="5" customFormat="1" ht="51">
      <c r="A391" s="33" t="s">
        <v>44</v>
      </c>
      <c r="B391" s="31" t="s">
        <v>27</v>
      </c>
      <c r="C391" s="17" t="s">
        <v>489</v>
      </c>
      <c r="D391" s="17" t="s">
        <v>45</v>
      </c>
      <c r="E391" s="32">
        <v>1937.6</v>
      </c>
      <c r="F391" s="32">
        <v>1937.6</v>
      </c>
    </row>
    <row r="392" spans="1:6" s="5" customFormat="1" ht="76.5">
      <c r="A392" s="25" t="s">
        <v>221</v>
      </c>
      <c r="B392" s="26" t="s">
        <v>27</v>
      </c>
      <c r="C392" s="35" t="s">
        <v>490</v>
      </c>
      <c r="D392" s="35"/>
      <c r="E392" s="29">
        <f>E393</f>
        <v>354.4</v>
      </c>
      <c r="F392" s="29">
        <f>F393</f>
        <v>354.4</v>
      </c>
    </row>
    <row r="393" spans="1:6" s="5" customFormat="1" ht="102">
      <c r="A393" s="33" t="s">
        <v>156</v>
      </c>
      <c r="B393" s="31" t="s">
        <v>27</v>
      </c>
      <c r="C393" s="17" t="s">
        <v>491</v>
      </c>
      <c r="D393" s="27"/>
      <c r="E393" s="32">
        <f>E394</f>
        <v>354.4</v>
      </c>
      <c r="F393" s="32">
        <f>F394</f>
        <v>354.4</v>
      </c>
    </row>
    <row r="394" spans="1:6" s="7" customFormat="1" ht="51">
      <c r="A394" s="33" t="s">
        <v>44</v>
      </c>
      <c r="B394" s="31" t="s">
        <v>27</v>
      </c>
      <c r="C394" s="17" t="s">
        <v>491</v>
      </c>
      <c r="D394" s="17" t="s">
        <v>45</v>
      </c>
      <c r="E394" s="32">
        <v>354.4</v>
      </c>
      <c r="F394" s="32">
        <v>354.4</v>
      </c>
    </row>
    <row r="395" spans="1:6" ht="252" customHeight="1">
      <c r="A395" s="25" t="s">
        <v>222</v>
      </c>
      <c r="B395" s="26" t="s">
        <v>27</v>
      </c>
      <c r="C395" s="35" t="s">
        <v>492</v>
      </c>
      <c r="D395" s="35"/>
      <c r="E395" s="81">
        <f>E396</f>
        <v>8057.3</v>
      </c>
      <c r="F395" s="81">
        <f>F396</f>
        <v>8057.3</v>
      </c>
    </row>
    <row r="396" spans="1:6" s="5" customFormat="1" ht="229.5">
      <c r="A396" s="33" t="s">
        <v>119</v>
      </c>
      <c r="B396" s="31" t="s">
        <v>27</v>
      </c>
      <c r="C396" s="17" t="s">
        <v>493</v>
      </c>
      <c r="D396" s="17"/>
      <c r="E396" s="32">
        <f>E397</f>
        <v>8057.3</v>
      </c>
      <c r="F396" s="32">
        <f>F397</f>
        <v>8057.3</v>
      </c>
    </row>
    <row r="397" spans="1:6" ht="51">
      <c r="A397" s="33" t="s">
        <v>44</v>
      </c>
      <c r="B397" s="31" t="s">
        <v>27</v>
      </c>
      <c r="C397" s="17" t="s">
        <v>493</v>
      </c>
      <c r="D397" s="17" t="s">
        <v>45</v>
      </c>
      <c r="E397" s="32">
        <v>8057.3</v>
      </c>
      <c r="F397" s="32">
        <v>8057.3</v>
      </c>
    </row>
    <row r="398" spans="1:6" ht="38.25">
      <c r="A398" s="25" t="s">
        <v>228</v>
      </c>
      <c r="B398" s="26" t="s">
        <v>27</v>
      </c>
      <c r="C398" s="35" t="s">
        <v>494</v>
      </c>
      <c r="D398" s="35"/>
      <c r="E398" s="29">
        <f>E399</f>
        <v>1200</v>
      </c>
      <c r="F398" s="29">
        <f>F399</f>
        <v>1200</v>
      </c>
    </row>
    <row r="399" spans="1:6" ht="38.25">
      <c r="A399" s="70" t="s">
        <v>91</v>
      </c>
      <c r="B399" s="31" t="s">
        <v>27</v>
      </c>
      <c r="C399" s="17" t="s">
        <v>495</v>
      </c>
      <c r="D399" s="17"/>
      <c r="E399" s="32">
        <f>E400</f>
        <v>1200</v>
      </c>
      <c r="F399" s="32">
        <f>F400</f>
        <v>1200</v>
      </c>
    </row>
    <row r="400" spans="1:6" ht="51">
      <c r="A400" s="33" t="s">
        <v>44</v>
      </c>
      <c r="B400" s="31" t="s">
        <v>27</v>
      </c>
      <c r="C400" s="17" t="s">
        <v>495</v>
      </c>
      <c r="D400" s="17" t="s">
        <v>45</v>
      </c>
      <c r="E400" s="32">
        <v>1200</v>
      </c>
      <c r="F400" s="32">
        <v>1200</v>
      </c>
    </row>
    <row r="401" spans="1:6" ht="25.5">
      <c r="A401" s="25" t="s">
        <v>229</v>
      </c>
      <c r="B401" s="26" t="s">
        <v>27</v>
      </c>
      <c r="C401" s="35" t="s">
        <v>496</v>
      </c>
      <c r="D401" s="35"/>
      <c r="E401" s="29">
        <f>E402</f>
        <v>72</v>
      </c>
      <c r="F401" s="29">
        <f>F402</f>
        <v>72</v>
      </c>
    </row>
    <row r="402" spans="1:6" ht="38.25">
      <c r="A402" s="70" t="s">
        <v>91</v>
      </c>
      <c r="B402" s="31" t="s">
        <v>27</v>
      </c>
      <c r="C402" s="17" t="s">
        <v>497</v>
      </c>
      <c r="D402" s="17"/>
      <c r="E402" s="32">
        <f>E403</f>
        <v>72</v>
      </c>
      <c r="F402" s="32">
        <f>F403</f>
        <v>72</v>
      </c>
    </row>
    <row r="403" spans="1:6" ht="51">
      <c r="A403" s="33" t="s">
        <v>44</v>
      </c>
      <c r="B403" s="31" t="s">
        <v>27</v>
      </c>
      <c r="C403" s="17" t="s">
        <v>497</v>
      </c>
      <c r="D403" s="17" t="s">
        <v>45</v>
      </c>
      <c r="E403" s="32">
        <v>72</v>
      </c>
      <c r="F403" s="32">
        <v>72</v>
      </c>
    </row>
    <row r="404" spans="1:6" s="5" customFormat="1" ht="51">
      <c r="A404" s="40" t="s">
        <v>107</v>
      </c>
      <c r="B404" s="26" t="s">
        <v>27</v>
      </c>
      <c r="C404" s="28" t="s">
        <v>498</v>
      </c>
      <c r="D404" s="35"/>
      <c r="E404" s="29">
        <f>E405+E408</f>
        <v>94428</v>
      </c>
      <c r="F404" s="29">
        <f>F405+F408</f>
        <v>94750</v>
      </c>
    </row>
    <row r="405" spans="1:6" s="5" customFormat="1" ht="38.25">
      <c r="A405" s="40" t="s">
        <v>223</v>
      </c>
      <c r="B405" s="26" t="s">
        <v>27</v>
      </c>
      <c r="C405" s="28" t="s">
        <v>499</v>
      </c>
      <c r="D405" s="35"/>
      <c r="E405" s="29">
        <f>E407</f>
        <v>94378</v>
      </c>
      <c r="F405" s="29">
        <f>F407</f>
        <v>94700</v>
      </c>
    </row>
    <row r="406" spans="1:6" s="5" customFormat="1" ht="26.25" customHeight="1">
      <c r="A406" s="70" t="s">
        <v>7</v>
      </c>
      <c r="B406" s="31" t="s">
        <v>27</v>
      </c>
      <c r="C406" s="41" t="s">
        <v>500</v>
      </c>
      <c r="D406" s="17"/>
      <c r="E406" s="32">
        <f>E407</f>
        <v>94378</v>
      </c>
      <c r="F406" s="32">
        <f>F407</f>
        <v>94700</v>
      </c>
    </row>
    <row r="407" spans="1:6" ht="51">
      <c r="A407" s="33" t="s">
        <v>44</v>
      </c>
      <c r="B407" s="31" t="s">
        <v>27</v>
      </c>
      <c r="C407" s="41" t="s">
        <v>500</v>
      </c>
      <c r="D407" s="17" t="s">
        <v>45</v>
      </c>
      <c r="E407" s="32">
        <v>94378</v>
      </c>
      <c r="F407" s="32">
        <v>94700</v>
      </c>
    </row>
    <row r="408" spans="1:6" ht="40.5" customHeight="1">
      <c r="A408" s="25" t="s">
        <v>228</v>
      </c>
      <c r="B408" s="26" t="s">
        <v>27</v>
      </c>
      <c r="C408" s="28" t="s">
        <v>501</v>
      </c>
      <c r="D408" s="35"/>
      <c r="E408" s="29">
        <f>E409</f>
        <v>50</v>
      </c>
      <c r="F408" s="29">
        <f>F409</f>
        <v>50</v>
      </c>
    </row>
    <row r="409" spans="1:6" ht="12.75">
      <c r="A409" s="70" t="s">
        <v>7</v>
      </c>
      <c r="B409" s="31" t="s">
        <v>27</v>
      </c>
      <c r="C409" s="41" t="s">
        <v>502</v>
      </c>
      <c r="D409" s="17"/>
      <c r="E409" s="32">
        <f>E410</f>
        <v>50</v>
      </c>
      <c r="F409" s="32">
        <f>F410</f>
        <v>50</v>
      </c>
    </row>
    <row r="410" spans="1:6" ht="51">
      <c r="A410" s="33" t="s">
        <v>44</v>
      </c>
      <c r="B410" s="31" t="s">
        <v>27</v>
      </c>
      <c r="C410" s="41" t="s">
        <v>502</v>
      </c>
      <c r="D410" s="17" t="s">
        <v>45</v>
      </c>
      <c r="E410" s="32">
        <v>50</v>
      </c>
      <c r="F410" s="32">
        <v>50</v>
      </c>
    </row>
    <row r="411" spans="1:6" ht="65.25" customHeight="1">
      <c r="A411" s="40" t="s">
        <v>108</v>
      </c>
      <c r="B411" s="26" t="s">
        <v>27</v>
      </c>
      <c r="C411" s="28" t="s">
        <v>503</v>
      </c>
      <c r="D411" s="35"/>
      <c r="E411" s="29">
        <f>E412+E415</f>
        <v>12288</v>
      </c>
      <c r="F411" s="29">
        <f>F412+F415</f>
        <v>12588</v>
      </c>
    </row>
    <row r="412" spans="1:6" ht="38.25">
      <c r="A412" s="40" t="s">
        <v>223</v>
      </c>
      <c r="B412" s="26" t="s">
        <v>27</v>
      </c>
      <c r="C412" s="28" t="s">
        <v>504</v>
      </c>
      <c r="D412" s="35"/>
      <c r="E412" s="29">
        <f>E413</f>
        <v>12238</v>
      </c>
      <c r="F412" s="29">
        <f>F413</f>
        <v>12538</v>
      </c>
    </row>
    <row r="413" spans="1:6" s="7" customFormat="1" ht="12.75">
      <c r="A413" s="70" t="s">
        <v>7</v>
      </c>
      <c r="B413" s="31" t="s">
        <v>27</v>
      </c>
      <c r="C413" s="41" t="s">
        <v>505</v>
      </c>
      <c r="D413" s="17"/>
      <c r="E413" s="32">
        <f>E414</f>
        <v>12238</v>
      </c>
      <c r="F413" s="32">
        <f>F414</f>
        <v>12538</v>
      </c>
    </row>
    <row r="414" spans="1:6" ht="51">
      <c r="A414" s="33" t="s">
        <v>44</v>
      </c>
      <c r="B414" s="31" t="s">
        <v>27</v>
      </c>
      <c r="C414" s="41" t="s">
        <v>505</v>
      </c>
      <c r="D414" s="17" t="s">
        <v>45</v>
      </c>
      <c r="E414" s="32">
        <v>12238</v>
      </c>
      <c r="F414" s="32">
        <f>12238+300</f>
        <v>12538</v>
      </c>
    </row>
    <row r="415" spans="1:6" ht="38.25">
      <c r="A415" s="25" t="s">
        <v>228</v>
      </c>
      <c r="B415" s="26" t="s">
        <v>27</v>
      </c>
      <c r="C415" s="28" t="s">
        <v>506</v>
      </c>
      <c r="D415" s="35"/>
      <c r="E415" s="29">
        <f>E416</f>
        <v>50</v>
      </c>
      <c r="F415" s="29">
        <f>F416</f>
        <v>50</v>
      </c>
    </row>
    <row r="416" spans="1:6" ht="12.75">
      <c r="A416" s="70" t="s">
        <v>7</v>
      </c>
      <c r="B416" s="31" t="s">
        <v>27</v>
      </c>
      <c r="C416" s="41" t="s">
        <v>507</v>
      </c>
      <c r="D416" s="17"/>
      <c r="E416" s="32">
        <f>E417</f>
        <v>50</v>
      </c>
      <c r="F416" s="32">
        <f>F417</f>
        <v>50</v>
      </c>
    </row>
    <row r="417" spans="1:6" ht="51">
      <c r="A417" s="33" t="s">
        <v>44</v>
      </c>
      <c r="B417" s="31" t="s">
        <v>27</v>
      </c>
      <c r="C417" s="41" t="s">
        <v>507</v>
      </c>
      <c r="D417" s="17" t="s">
        <v>45</v>
      </c>
      <c r="E417" s="32">
        <v>50</v>
      </c>
      <c r="F417" s="32">
        <v>50</v>
      </c>
    </row>
    <row r="418" spans="1:6" ht="51">
      <c r="A418" s="40" t="s">
        <v>109</v>
      </c>
      <c r="B418" s="26" t="s">
        <v>27</v>
      </c>
      <c r="C418" s="35" t="s">
        <v>508</v>
      </c>
      <c r="D418" s="35"/>
      <c r="E418" s="29">
        <f>E419+E422</f>
        <v>3087.6</v>
      </c>
      <c r="F418" s="29">
        <f>F419+F422</f>
        <v>3087.6</v>
      </c>
    </row>
    <row r="419" spans="1:6" ht="38.25">
      <c r="A419" s="40" t="s">
        <v>224</v>
      </c>
      <c r="B419" s="26" t="s">
        <v>27</v>
      </c>
      <c r="C419" s="35" t="s">
        <v>509</v>
      </c>
      <c r="D419" s="35"/>
      <c r="E419" s="29">
        <f>E420</f>
        <v>3069.6</v>
      </c>
      <c r="F419" s="29">
        <f>F420</f>
        <v>3069.6</v>
      </c>
    </row>
    <row r="420" spans="1:6" s="7" customFormat="1" ht="16.5" customHeight="1">
      <c r="A420" s="70" t="s">
        <v>94</v>
      </c>
      <c r="B420" s="31" t="s">
        <v>27</v>
      </c>
      <c r="C420" s="17" t="s">
        <v>510</v>
      </c>
      <c r="D420" s="17"/>
      <c r="E420" s="32">
        <f>E421</f>
        <v>3069.6</v>
      </c>
      <c r="F420" s="32">
        <f>F421</f>
        <v>3069.6</v>
      </c>
    </row>
    <row r="421" spans="1:6" ht="51">
      <c r="A421" s="33" t="s">
        <v>44</v>
      </c>
      <c r="B421" s="31" t="s">
        <v>27</v>
      </c>
      <c r="C421" s="17" t="s">
        <v>510</v>
      </c>
      <c r="D421" s="17" t="s">
        <v>45</v>
      </c>
      <c r="E421" s="32">
        <v>3069.6</v>
      </c>
      <c r="F421" s="32">
        <v>3069.6</v>
      </c>
    </row>
    <row r="422" spans="1:6" ht="25.5">
      <c r="A422" s="25" t="s">
        <v>230</v>
      </c>
      <c r="B422" s="26" t="s">
        <v>27</v>
      </c>
      <c r="C422" s="35" t="s">
        <v>511</v>
      </c>
      <c r="D422" s="35"/>
      <c r="E422" s="29">
        <f>E423</f>
        <v>18</v>
      </c>
      <c r="F422" s="29">
        <f>F423</f>
        <v>18</v>
      </c>
    </row>
    <row r="423" spans="1:6" ht="17.25" customHeight="1">
      <c r="A423" s="70" t="s">
        <v>94</v>
      </c>
      <c r="B423" s="31" t="s">
        <v>27</v>
      </c>
      <c r="C423" s="17" t="s">
        <v>512</v>
      </c>
      <c r="D423" s="17"/>
      <c r="E423" s="32">
        <f>E424</f>
        <v>18</v>
      </c>
      <c r="F423" s="32">
        <f>F424</f>
        <v>18</v>
      </c>
    </row>
    <row r="424" spans="1:6" ht="51">
      <c r="A424" s="33" t="s">
        <v>44</v>
      </c>
      <c r="B424" s="31" t="s">
        <v>27</v>
      </c>
      <c r="C424" s="17" t="s">
        <v>512</v>
      </c>
      <c r="D424" s="17"/>
      <c r="E424" s="32">
        <v>18</v>
      </c>
      <c r="F424" s="32">
        <v>18</v>
      </c>
    </row>
    <row r="425" spans="1:6" ht="38.25">
      <c r="A425" s="40" t="s">
        <v>110</v>
      </c>
      <c r="B425" s="26" t="s">
        <v>27</v>
      </c>
      <c r="C425" s="35" t="s">
        <v>513</v>
      </c>
      <c r="D425" s="35"/>
      <c r="E425" s="29">
        <f>E429+E426+E432</f>
        <v>9904.1</v>
      </c>
      <c r="F425" s="29">
        <f>F429+F426+F432</f>
        <v>9904.1</v>
      </c>
    </row>
    <row r="426" spans="1:6" ht="93" customHeight="1">
      <c r="A426" s="25" t="s">
        <v>226</v>
      </c>
      <c r="B426" s="26" t="s">
        <v>27</v>
      </c>
      <c r="C426" s="35" t="s">
        <v>514</v>
      </c>
      <c r="D426" s="35"/>
      <c r="E426" s="29">
        <f>E427</f>
        <v>9354.1</v>
      </c>
      <c r="F426" s="29">
        <f>F427</f>
        <v>9354.1</v>
      </c>
    </row>
    <row r="427" spans="1:6" ht="76.5">
      <c r="A427" s="70" t="s">
        <v>1</v>
      </c>
      <c r="B427" s="31" t="s">
        <v>27</v>
      </c>
      <c r="C427" s="17" t="s">
        <v>515</v>
      </c>
      <c r="D427" s="17"/>
      <c r="E427" s="32">
        <f>E428</f>
        <v>9354.1</v>
      </c>
      <c r="F427" s="32">
        <f>F428</f>
        <v>9354.1</v>
      </c>
    </row>
    <row r="428" spans="1:6" s="7" customFormat="1" ht="51">
      <c r="A428" s="33" t="s">
        <v>44</v>
      </c>
      <c r="B428" s="31" t="s">
        <v>27</v>
      </c>
      <c r="C428" s="17" t="s">
        <v>515</v>
      </c>
      <c r="D428" s="17" t="s">
        <v>45</v>
      </c>
      <c r="E428" s="32">
        <v>9354.1</v>
      </c>
      <c r="F428" s="32">
        <v>9354.1</v>
      </c>
    </row>
    <row r="429" spans="1:6" s="7" customFormat="1" ht="25.5">
      <c r="A429" s="25" t="s">
        <v>230</v>
      </c>
      <c r="B429" s="26" t="s">
        <v>27</v>
      </c>
      <c r="C429" s="35" t="s">
        <v>516</v>
      </c>
      <c r="D429" s="35"/>
      <c r="E429" s="29">
        <f>E430</f>
        <v>150</v>
      </c>
      <c r="F429" s="29">
        <f>F430</f>
        <v>150</v>
      </c>
    </row>
    <row r="430" spans="1:6" s="7" customFormat="1" ht="76.5">
      <c r="A430" s="70" t="s">
        <v>1</v>
      </c>
      <c r="B430" s="31" t="s">
        <v>27</v>
      </c>
      <c r="C430" s="17" t="s">
        <v>517</v>
      </c>
      <c r="D430" s="17"/>
      <c r="E430" s="32">
        <f>E431</f>
        <v>150</v>
      </c>
      <c r="F430" s="32">
        <f>F431</f>
        <v>150</v>
      </c>
    </row>
    <row r="431" spans="1:6" s="7" customFormat="1" ht="51">
      <c r="A431" s="33" t="s">
        <v>44</v>
      </c>
      <c r="B431" s="31" t="s">
        <v>27</v>
      </c>
      <c r="C431" s="17" t="s">
        <v>517</v>
      </c>
      <c r="D431" s="17" t="s">
        <v>45</v>
      </c>
      <c r="E431" s="32">
        <v>150</v>
      </c>
      <c r="F431" s="32">
        <v>150</v>
      </c>
    </row>
    <row r="432" spans="1:6" ht="38.25">
      <c r="A432" s="40" t="s">
        <v>225</v>
      </c>
      <c r="B432" s="26" t="s">
        <v>27</v>
      </c>
      <c r="C432" s="35" t="s">
        <v>518</v>
      </c>
      <c r="D432" s="35"/>
      <c r="E432" s="29">
        <f>E433</f>
        <v>400</v>
      </c>
      <c r="F432" s="29">
        <f>F433</f>
        <v>400</v>
      </c>
    </row>
    <row r="433" spans="1:6" s="7" customFormat="1" ht="25.5">
      <c r="A433" s="30" t="s">
        <v>161</v>
      </c>
      <c r="B433" s="31" t="s">
        <v>27</v>
      </c>
      <c r="C433" s="17" t="s">
        <v>519</v>
      </c>
      <c r="D433" s="17"/>
      <c r="E433" s="32">
        <f>E434</f>
        <v>400</v>
      </c>
      <c r="F433" s="32">
        <f>F434</f>
        <v>400</v>
      </c>
    </row>
    <row r="434" spans="1:6" ht="51">
      <c r="A434" s="33" t="s">
        <v>44</v>
      </c>
      <c r="B434" s="31" t="s">
        <v>27</v>
      </c>
      <c r="C434" s="17" t="s">
        <v>519</v>
      </c>
      <c r="D434" s="17" t="s">
        <v>45</v>
      </c>
      <c r="E434" s="32">
        <v>400</v>
      </c>
      <c r="F434" s="32">
        <v>400</v>
      </c>
    </row>
    <row r="435" spans="1:6" ht="51">
      <c r="A435" s="40" t="s">
        <v>111</v>
      </c>
      <c r="B435" s="26" t="s">
        <v>27</v>
      </c>
      <c r="C435" s="35" t="s">
        <v>308</v>
      </c>
      <c r="D435" s="35"/>
      <c r="E435" s="29">
        <f>E436+E439+E442+E445+E448+E451</f>
        <v>33190.7</v>
      </c>
      <c r="F435" s="29">
        <f>F436+F439+F442+F445+F448+F451</f>
        <v>33190.7</v>
      </c>
    </row>
    <row r="436" spans="1:6" ht="38.25">
      <c r="A436" s="25" t="s">
        <v>240</v>
      </c>
      <c r="B436" s="26" t="s">
        <v>27</v>
      </c>
      <c r="C436" s="28" t="s">
        <v>520</v>
      </c>
      <c r="D436" s="35"/>
      <c r="E436" s="81">
        <f>E437</f>
        <v>5193.7</v>
      </c>
      <c r="F436" s="81">
        <f>F437</f>
        <v>5193.7</v>
      </c>
    </row>
    <row r="437" spans="1:6" ht="12.75">
      <c r="A437" s="33" t="s">
        <v>65</v>
      </c>
      <c r="B437" s="31" t="s">
        <v>27</v>
      </c>
      <c r="C437" s="17" t="s">
        <v>521</v>
      </c>
      <c r="D437" s="17"/>
      <c r="E437" s="32">
        <f>E438</f>
        <v>5193.7</v>
      </c>
      <c r="F437" s="32">
        <f>F438</f>
        <v>5193.7</v>
      </c>
    </row>
    <row r="438" spans="1:6" ht="12.75">
      <c r="A438" s="33" t="s">
        <v>15</v>
      </c>
      <c r="B438" s="31" t="s">
        <v>27</v>
      </c>
      <c r="C438" s="17" t="s">
        <v>521</v>
      </c>
      <c r="D438" s="17" t="s">
        <v>41</v>
      </c>
      <c r="E438" s="32">
        <v>5193.7</v>
      </c>
      <c r="F438" s="32">
        <v>5193.7</v>
      </c>
    </row>
    <row r="439" spans="1:6" ht="46.5" customHeight="1">
      <c r="A439" s="25" t="s">
        <v>241</v>
      </c>
      <c r="B439" s="26" t="s">
        <v>27</v>
      </c>
      <c r="C439" s="35" t="s">
        <v>522</v>
      </c>
      <c r="D439" s="35"/>
      <c r="E439" s="29">
        <f>E440</f>
        <v>8217</v>
      </c>
      <c r="F439" s="29">
        <f>F440</f>
        <v>8217</v>
      </c>
    </row>
    <row r="440" spans="1:6" ht="25.5">
      <c r="A440" s="33" t="s">
        <v>66</v>
      </c>
      <c r="B440" s="31" t="s">
        <v>27</v>
      </c>
      <c r="C440" s="17" t="s">
        <v>523</v>
      </c>
      <c r="D440" s="17"/>
      <c r="E440" s="32">
        <f>E441</f>
        <v>8217</v>
      </c>
      <c r="F440" s="32">
        <f>F441</f>
        <v>8217</v>
      </c>
    </row>
    <row r="441" spans="1:6" ht="25.5">
      <c r="A441" s="33" t="s">
        <v>38</v>
      </c>
      <c r="B441" s="31" t="s">
        <v>27</v>
      </c>
      <c r="C441" s="17" t="s">
        <v>523</v>
      </c>
      <c r="D441" s="17" t="s">
        <v>41</v>
      </c>
      <c r="E441" s="32">
        <v>8217</v>
      </c>
      <c r="F441" s="32">
        <v>8217</v>
      </c>
    </row>
    <row r="442" spans="1:6" ht="38.25">
      <c r="A442" s="25" t="s">
        <v>242</v>
      </c>
      <c r="B442" s="26" t="s">
        <v>27</v>
      </c>
      <c r="C442" s="35" t="s">
        <v>524</v>
      </c>
      <c r="D442" s="35"/>
      <c r="E442" s="29">
        <f>E443</f>
        <v>17216.6</v>
      </c>
      <c r="F442" s="29">
        <f>F443</f>
        <v>17216.6</v>
      </c>
    </row>
    <row r="443" spans="1:6" ht="12.75">
      <c r="A443" s="33" t="s">
        <v>67</v>
      </c>
      <c r="B443" s="31" t="s">
        <v>27</v>
      </c>
      <c r="C443" s="17" t="s">
        <v>525</v>
      </c>
      <c r="D443" s="17"/>
      <c r="E443" s="32">
        <f>E444</f>
        <v>17216.6</v>
      </c>
      <c r="F443" s="32">
        <f>F444</f>
        <v>17216.6</v>
      </c>
    </row>
    <row r="444" spans="1:6" ht="12.75">
      <c r="A444" s="33" t="s">
        <v>15</v>
      </c>
      <c r="B444" s="31" t="s">
        <v>27</v>
      </c>
      <c r="C444" s="17" t="s">
        <v>525</v>
      </c>
      <c r="D444" s="17" t="s">
        <v>41</v>
      </c>
      <c r="E444" s="32">
        <v>17216.6</v>
      </c>
      <c r="F444" s="32">
        <v>17216.6</v>
      </c>
    </row>
    <row r="445" spans="1:6" ht="75" customHeight="1">
      <c r="A445" s="25" t="s">
        <v>243</v>
      </c>
      <c r="B445" s="26" t="s">
        <v>27</v>
      </c>
      <c r="C445" s="35" t="s">
        <v>526</v>
      </c>
      <c r="D445" s="35"/>
      <c r="E445" s="29">
        <f>E446</f>
        <v>1588.8</v>
      </c>
      <c r="F445" s="29">
        <f>F446</f>
        <v>1588.8</v>
      </c>
    </row>
    <row r="446" spans="1:6" ht="76.5">
      <c r="A446" s="70" t="s">
        <v>95</v>
      </c>
      <c r="B446" s="31" t="s">
        <v>27</v>
      </c>
      <c r="C446" s="17" t="s">
        <v>527</v>
      </c>
      <c r="D446" s="17"/>
      <c r="E446" s="32">
        <f>E447</f>
        <v>1588.8</v>
      </c>
      <c r="F446" s="32">
        <f>F447</f>
        <v>1588.8</v>
      </c>
    </row>
    <row r="447" spans="1:6" s="7" customFormat="1" ht="12.75">
      <c r="A447" s="33" t="s">
        <v>15</v>
      </c>
      <c r="B447" s="31" t="s">
        <v>27</v>
      </c>
      <c r="C447" s="17" t="s">
        <v>527</v>
      </c>
      <c r="D447" s="17" t="s">
        <v>41</v>
      </c>
      <c r="E447" s="32">
        <v>1588.8</v>
      </c>
      <c r="F447" s="32">
        <v>1588.8</v>
      </c>
    </row>
    <row r="448" spans="1:6" s="7" customFormat="1" ht="38.25">
      <c r="A448" s="25" t="s">
        <v>245</v>
      </c>
      <c r="B448" s="26" t="s">
        <v>27</v>
      </c>
      <c r="C448" s="35" t="s">
        <v>528</v>
      </c>
      <c r="D448" s="35"/>
      <c r="E448" s="29">
        <f>E449</f>
        <v>403.2</v>
      </c>
      <c r="F448" s="29">
        <f>F449</f>
        <v>403.2</v>
      </c>
    </row>
    <row r="449" spans="1:6" ht="38.25">
      <c r="A449" s="33" t="s">
        <v>175</v>
      </c>
      <c r="B449" s="31" t="s">
        <v>27</v>
      </c>
      <c r="C449" s="17" t="s">
        <v>529</v>
      </c>
      <c r="D449" s="17"/>
      <c r="E449" s="32">
        <f>E450</f>
        <v>403.2</v>
      </c>
      <c r="F449" s="32">
        <f>F450</f>
        <v>403.2</v>
      </c>
    </row>
    <row r="450" spans="1:6" ht="12.75">
      <c r="A450" s="33" t="s">
        <v>15</v>
      </c>
      <c r="B450" s="31" t="s">
        <v>27</v>
      </c>
      <c r="C450" s="17" t="s">
        <v>529</v>
      </c>
      <c r="D450" s="17" t="s">
        <v>41</v>
      </c>
      <c r="E450" s="32">
        <v>403.2</v>
      </c>
      <c r="F450" s="32">
        <v>403.2</v>
      </c>
    </row>
    <row r="451" spans="1:6" ht="37.5" customHeight="1">
      <c r="A451" s="25" t="s">
        <v>244</v>
      </c>
      <c r="B451" s="26" t="s">
        <v>27</v>
      </c>
      <c r="C451" s="35" t="s">
        <v>530</v>
      </c>
      <c r="D451" s="35"/>
      <c r="E451" s="29">
        <f>E452</f>
        <v>571.4</v>
      </c>
      <c r="F451" s="29">
        <f>F452</f>
        <v>571.4</v>
      </c>
    </row>
    <row r="452" spans="1:6" ht="25.5">
      <c r="A452" s="33" t="s">
        <v>176</v>
      </c>
      <c r="B452" s="31" t="s">
        <v>27</v>
      </c>
      <c r="C452" s="17" t="s">
        <v>531</v>
      </c>
      <c r="D452" s="17"/>
      <c r="E452" s="32">
        <f>E453</f>
        <v>571.4</v>
      </c>
      <c r="F452" s="32">
        <f>F453</f>
        <v>571.4</v>
      </c>
    </row>
    <row r="453" spans="1:6" ht="12.75">
      <c r="A453" s="33" t="s">
        <v>15</v>
      </c>
      <c r="B453" s="31" t="s">
        <v>27</v>
      </c>
      <c r="C453" s="17" t="s">
        <v>531</v>
      </c>
      <c r="D453" s="17" t="s">
        <v>41</v>
      </c>
      <c r="E453" s="32">
        <v>571.4</v>
      </c>
      <c r="F453" s="32">
        <v>571.4</v>
      </c>
    </row>
    <row r="454" spans="1:6" ht="63.75">
      <c r="A454" s="40" t="s">
        <v>112</v>
      </c>
      <c r="B454" s="26" t="s">
        <v>27</v>
      </c>
      <c r="C454" s="35" t="s">
        <v>532</v>
      </c>
      <c r="D454" s="35"/>
      <c r="E454" s="29">
        <f>E455+E458+E461</f>
        <v>3403</v>
      </c>
      <c r="F454" s="29">
        <f>F455+F458+F461</f>
        <v>3403</v>
      </c>
    </row>
    <row r="455" spans="1:6" ht="51">
      <c r="A455" s="40" t="s">
        <v>231</v>
      </c>
      <c r="B455" s="26" t="s">
        <v>27</v>
      </c>
      <c r="C455" s="35" t="s">
        <v>533</v>
      </c>
      <c r="D455" s="35"/>
      <c r="E455" s="29">
        <f>E456</f>
        <v>2786</v>
      </c>
      <c r="F455" s="29">
        <f>F456</f>
        <v>2786</v>
      </c>
    </row>
    <row r="456" spans="1:6" ht="19.5" customHeight="1">
      <c r="A456" s="33" t="s">
        <v>162</v>
      </c>
      <c r="B456" s="31" t="s">
        <v>27</v>
      </c>
      <c r="C456" s="17" t="s">
        <v>534</v>
      </c>
      <c r="D456" s="17"/>
      <c r="E456" s="32">
        <f>E457</f>
        <v>2786</v>
      </c>
      <c r="F456" s="32">
        <f>F457</f>
        <v>2786</v>
      </c>
    </row>
    <row r="457" spans="1:6" ht="25.5">
      <c r="A457" s="33" t="s">
        <v>38</v>
      </c>
      <c r="B457" s="31" t="s">
        <v>27</v>
      </c>
      <c r="C457" s="17" t="s">
        <v>534</v>
      </c>
      <c r="D457" s="17" t="s">
        <v>39</v>
      </c>
      <c r="E457" s="32">
        <v>2786</v>
      </c>
      <c r="F457" s="32">
        <v>2786</v>
      </c>
    </row>
    <row r="458" spans="1:6" ht="51">
      <c r="A458" s="40" t="s">
        <v>232</v>
      </c>
      <c r="B458" s="26" t="s">
        <v>27</v>
      </c>
      <c r="C458" s="35" t="s">
        <v>535</v>
      </c>
      <c r="D458" s="35"/>
      <c r="E458" s="29">
        <f>E459</f>
        <v>315</v>
      </c>
      <c r="F458" s="29">
        <f>F459</f>
        <v>315</v>
      </c>
    </row>
    <row r="459" spans="1:6" ht="12.75">
      <c r="A459" s="33" t="s">
        <v>162</v>
      </c>
      <c r="B459" s="26" t="s">
        <v>27</v>
      </c>
      <c r="C459" s="17" t="s">
        <v>536</v>
      </c>
      <c r="D459" s="17"/>
      <c r="E459" s="32">
        <f>E460</f>
        <v>315</v>
      </c>
      <c r="F459" s="32">
        <f>F460</f>
        <v>315</v>
      </c>
    </row>
    <row r="460" spans="1:6" ht="25.5">
      <c r="A460" s="33" t="s">
        <v>38</v>
      </c>
      <c r="B460" s="26" t="s">
        <v>27</v>
      </c>
      <c r="C460" s="17" t="s">
        <v>536</v>
      </c>
      <c r="D460" s="17" t="s">
        <v>39</v>
      </c>
      <c r="E460" s="32">
        <v>315</v>
      </c>
      <c r="F460" s="32">
        <v>315</v>
      </c>
    </row>
    <row r="461" spans="1:6" ht="38.25">
      <c r="A461" s="25" t="s">
        <v>581</v>
      </c>
      <c r="B461" s="26" t="s">
        <v>27</v>
      </c>
      <c r="C461" s="35" t="s">
        <v>537</v>
      </c>
      <c r="D461" s="35"/>
      <c r="E461" s="29">
        <f>E462</f>
        <v>302</v>
      </c>
      <c r="F461" s="29">
        <f>F462</f>
        <v>302</v>
      </c>
    </row>
    <row r="462" spans="1:6" s="5" customFormat="1" ht="12.75">
      <c r="A462" s="33" t="s">
        <v>162</v>
      </c>
      <c r="B462" s="31" t="s">
        <v>27</v>
      </c>
      <c r="C462" s="17" t="s">
        <v>538</v>
      </c>
      <c r="D462" s="17"/>
      <c r="E462" s="32">
        <f>E463</f>
        <v>302</v>
      </c>
      <c r="F462" s="32">
        <f>F463</f>
        <v>302</v>
      </c>
    </row>
    <row r="463" spans="1:6" ht="25.5">
      <c r="A463" s="33" t="s">
        <v>38</v>
      </c>
      <c r="B463" s="31" t="s">
        <v>27</v>
      </c>
      <c r="C463" s="17" t="s">
        <v>538</v>
      </c>
      <c r="D463" s="17" t="s">
        <v>39</v>
      </c>
      <c r="E463" s="32">
        <v>302</v>
      </c>
      <c r="F463" s="32">
        <v>302</v>
      </c>
    </row>
    <row r="464" spans="1:6" s="5" customFormat="1" ht="51">
      <c r="A464" s="25" t="s">
        <v>103</v>
      </c>
      <c r="B464" s="26" t="s">
        <v>27</v>
      </c>
      <c r="C464" s="35" t="s">
        <v>539</v>
      </c>
      <c r="D464" s="35"/>
      <c r="E464" s="29">
        <f>E465+E470+E473+E476</f>
        <v>36597.5</v>
      </c>
      <c r="F464" s="29">
        <f>F465+F470+F473+F476</f>
        <v>36925.3</v>
      </c>
    </row>
    <row r="465" spans="1:6" ht="51">
      <c r="A465" s="25" t="s">
        <v>233</v>
      </c>
      <c r="B465" s="26" t="s">
        <v>27</v>
      </c>
      <c r="C465" s="35" t="s">
        <v>540</v>
      </c>
      <c r="D465" s="35"/>
      <c r="E465" s="29">
        <f>E466+E468</f>
        <v>29467.7</v>
      </c>
      <c r="F465" s="29">
        <f>F466+F468</f>
        <v>29867.7</v>
      </c>
    </row>
    <row r="466" spans="1:6" ht="25.5">
      <c r="A466" s="33" t="s">
        <v>18</v>
      </c>
      <c r="B466" s="31" t="s">
        <v>27</v>
      </c>
      <c r="C466" s="17" t="s">
        <v>541</v>
      </c>
      <c r="D466" s="17"/>
      <c r="E466" s="32">
        <f>E467</f>
        <v>6470</v>
      </c>
      <c r="F466" s="32">
        <f>F467</f>
        <v>6870</v>
      </c>
    </row>
    <row r="467" spans="1:6" s="7" customFormat="1" ht="51">
      <c r="A467" s="33" t="s">
        <v>44</v>
      </c>
      <c r="B467" s="31" t="s">
        <v>27</v>
      </c>
      <c r="C467" s="17" t="s">
        <v>541</v>
      </c>
      <c r="D467" s="17" t="s">
        <v>45</v>
      </c>
      <c r="E467" s="32">
        <v>6470</v>
      </c>
      <c r="F467" s="32">
        <v>6870</v>
      </c>
    </row>
    <row r="468" spans="1:6" s="7" customFormat="1" ht="63.75">
      <c r="A468" s="33" t="s">
        <v>163</v>
      </c>
      <c r="B468" s="31" t="s">
        <v>27</v>
      </c>
      <c r="C468" s="17" t="s">
        <v>542</v>
      </c>
      <c r="D468" s="17"/>
      <c r="E468" s="32">
        <f>E469</f>
        <v>22997.7</v>
      </c>
      <c r="F468" s="32">
        <f>F469</f>
        <v>22997.7</v>
      </c>
    </row>
    <row r="469" spans="1:6" s="7" customFormat="1" ht="51">
      <c r="A469" s="33" t="s">
        <v>44</v>
      </c>
      <c r="B469" s="31" t="s">
        <v>27</v>
      </c>
      <c r="C469" s="17" t="s">
        <v>542</v>
      </c>
      <c r="D469" s="17" t="s">
        <v>45</v>
      </c>
      <c r="E469" s="32">
        <v>22997.7</v>
      </c>
      <c r="F469" s="32">
        <v>22997.7</v>
      </c>
    </row>
    <row r="470" spans="1:6" s="7" customFormat="1" ht="42.75" customHeight="1">
      <c r="A470" s="25" t="s">
        <v>239</v>
      </c>
      <c r="B470" s="26" t="s">
        <v>27</v>
      </c>
      <c r="C470" s="35" t="s">
        <v>543</v>
      </c>
      <c r="D470" s="35"/>
      <c r="E470" s="29">
        <f>E471</f>
        <v>2057.1</v>
      </c>
      <c r="F470" s="29">
        <f>F471</f>
        <v>2057.1</v>
      </c>
    </row>
    <row r="471" spans="1:6" s="7" customFormat="1" ht="51">
      <c r="A471" s="33" t="s">
        <v>164</v>
      </c>
      <c r="B471" s="31" t="s">
        <v>27</v>
      </c>
      <c r="C471" s="17" t="s">
        <v>544</v>
      </c>
      <c r="D471" s="17"/>
      <c r="E471" s="32">
        <f>E472</f>
        <v>2057.1</v>
      </c>
      <c r="F471" s="32">
        <f>F472</f>
        <v>2057.1</v>
      </c>
    </row>
    <row r="472" spans="1:6" s="7" customFormat="1" ht="25.5">
      <c r="A472" s="33" t="s">
        <v>40</v>
      </c>
      <c r="B472" s="31" t="s">
        <v>27</v>
      </c>
      <c r="C472" s="17" t="s">
        <v>544</v>
      </c>
      <c r="D472" s="17" t="s">
        <v>41</v>
      </c>
      <c r="E472" s="32">
        <v>2057.1</v>
      </c>
      <c r="F472" s="32">
        <v>2057.1</v>
      </c>
    </row>
    <row r="473" spans="1:6" s="7" customFormat="1" ht="63.75">
      <c r="A473" s="25" t="s">
        <v>234</v>
      </c>
      <c r="B473" s="26" t="s">
        <v>27</v>
      </c>
      <c r="C473" s="35" t="s">
        <v>545</v>
      </c>
      <c r="D473" s="35"/>
      <c r="E473" s="29">
        <f>E474</f>
        <v>4762.7</v>
      </c>
      <c r="F473" s="29">
        <f>F474</f>
        <v>4658.7</v>
      </c>
    </row>
    <row r="474" spans="1:6" ht="12.75">
      <c r="A474" s="70" t="s">
        <v>93</v>
      </c>
      <c r="B474" s="31" t="s">
        <v>27</v>
      </c>
      <c r="C474" s="17" t="s">
        <v>546</v>
      </c>
      <c r="D474" s="17"/>
      <c r="E474" s="32">
        <f>E475</f>
        <v>4762.7</v>
      </c>
      <c r="F474" s="32">
        <f>F475</f>
        <v>4658.7</v>
      </c>
    </row>
    <row r="475" spans="1:6" ht="51">
      <c r="A475" s="33" t="s">
        <v>44</v>
      </c>
      <c r="B475" s="31" t="s">
        <v>27</v>
      </c>
      <c r="C475" s="17" t="s">
        <v>546</v>
      </c>
      <c r="D475" s="17" t="s">
        <v>45</v>
      </c>
      <c r="E475" s="42">
        <v>4762.7</v>
      </c>
      <c r="F475" s="42">
        <v>4658.7</v>
      </c>
    </row>
    <row r="476" spans="1:6" ht="63.75">
      <c r="A476" s="25" t="s">
        <v>235</v>
      </c>
      <c r="B476" s="26" t="s">
        <v>27</v>
      </c>
      <c r="C476" s="35" t="s">
        <v>547</v>
      </c>
      <c r="D476" s="35"/>
      <c r="E476" s="78">
        <f>E477</f>
        <v>310</v>
      </c>
      <c r="F476" s="78">
        <f>F477</f>
        <v>341.8</v>
      </c>
    </row>
    <row r="477" spans="1:6" ht="12.75">
      <c r="A477" s="70" t="s">
        <v>93</v>
      </c>
      <c r="B477" s="31" t="s">
        <v>27</v>
      </c>
      <c r="C477" s="17" t="s">
        <v>548</v>
      </c>
      <c r="D477" s="17"/>
      <c r="E477" s="42">
        <f>E478</f>
        <v>310</v>
      </c>
      <c r="F477" s="42">
        <f>F478</f>
        <v>341.8</v>
      </c>
    </row>
    <row r="478" spans="1:6" ht="51">
      <c r="A478" s="33" t="s">
        <v>44</v>
      </c>
      <c r="B478" s="31" t="s">
        <v>27</v>
      </c>
      <c r="C478" s="17" t="s">
        <v>548</v>
      </c>
      <c r="D478" s="17" t="s">
        <v>45</v>
      </c>
      <c r="E478" s="42">
        <v>310</v>
      </c>
      <c r="F478" s="42">
        <v>341.8</v>
      </c>
    </row>
    <row r="479" spans="1:6" ht="38.25">
      <c r="A479" s="25" t="s">
        <v>127</v>
      </c>
      <c r="B479" s="26" t="s">
        <v>27</v>
      </c>
      <c r="C479" s="35" t="s">
        <v>549</v>
      </c>
      <c r="D479" s="35"/>
      <c r="E479" s="29">
        <f>E481</f>
        <v>377.9</v>
      </c>
      <c r="F479" s="29">
        <f>F481</f>
        <v>377.9</v>
      </c>
    </row>
    <row r="480" spans="1:6" ht="51">
      <c r="A480" s="25" t="s">
        <v>199</v>
      </c>
      <c r="B480" s="26" t="s">
        <v>27</v>
      </c>
      <c r="C480" s="35" t="s">
        <v>550</v>
      </c>
      <c r="D480" s="35"/>
      <c r="E480" s="29">
        <f>E481</f>
        <v>377.9</v>
      </c>
      <c r="F480" s="29">
        <f>F481</f>
        <v>377.9</v>
      </c>
    </row>
    <row r="481" spans="1:6" s="7" customFormat="1" ht="38.25">
      <c r="A481" s="33" t="s">
        <v>128</v>
      </c>
      <c r="B481" s="31" t="s">
        <v>27</v>
      </c>
      <c r="C481" s="17" t="s">
        <v>551</v>
      </c>
      <c r="D481" s="17"/>
      <c r="E481" s="32">
        <f>E482</f>
        <v>377.9</v>
      </c>
      <c r="F481" s="32">
        <f>F482</f>
        <v>377.9</v>
      </c>
    </row>
    <row r="482" spans="1:6" s="7" customFormat="1" ht="51">
      <c r="A482" s="33" t="s">
        <v>44</v>
      </c>
      <c r="B482" s="31" t="s">
        <v>27</v>
      </c>
      <c r="C482" s="17" t="s">
        <v>551</v>
      </c>
      <c r="D482" s="17" t="s">
        <v>45</v>
      </c>
      <c r="E482" s="32">
        <v>377.9</v>
      </c>
      <c r="F482" s="32">
        <v>377.9</v>
      </c>
    </row>
    <row r="483" spans="1:6" s="7" customFormat="1" ht="51">
      <c r="A483" s="76" t="s">
        <v>148</v>
      </c>
      <c r="B483" s="26" t="s">
        <v>27</v>
      </c>
      <c r="C483" s="35" t="s">
        <v>552</v>
      </c>
      <c r="D483" s="35"/>
      <c r="E483" s="29">
        <f>E484+E492</f>
        <v>48628.2</v>
      </c>
      <c r="F483" s="29">
        <f>F484+F492</f>
        <v>48628.2</v>
      </c>
    </row>
    <row r="484" spans="1:6" s="7" customFormat="1" ht="25.5">
      <c r="A484" s="76" t="s">
        <v>236</v>
      </c>
      <c r="B484" s="26" t="s">
        <v>27</v>
      </c>
      <c r="C484" s="35" t="s">
        <v>553</v>
      </c>
      <c r="D484" s="35"/>
      <c r="E484" s="29">
        <f>E485+E488</f>
        <v>45417.2</v>
      </c>
      <c r="F484" s="29">
        <f>F485+F488</f>
        <v>45417.2</v>
      </c>
    </row>
    <row r="485" spans="1:6" s="7" customFormat="1" ht="25.5">
      <c r="A485" s="70" t="s">
        <v>62</v>
      </c>
      <c r="B485" s="31" t="s">
        <v>27</v>
      </c>
      <c r="C485" s="17" t="s">
        <v>554</v>
      </c>
      <c r="D485" s="41"/>
      <c r="E485" s="32">
        <f>E486+E487</f>
        <v>2878.2</v>
      </c>
      <c r="F485" s="32">
        <f>F486+F487</f>
        <v>2878.2</v>
      </c>
    </row>
    <row r="486" spans="1:6" ht="76.5">
      <c r="A486" s="30" t="s">
        <v>36</v>
      </c>
      <c r="B486" s="31" t="s">
        <v>27</v>
      </c>
      <c r="C486" s="17" t="s">
        <v>554</v>
      </c>
      <c r="D486" s="17" t="s">
        <v>37</v>
      </c>
      <c r="E486" s="32">
        <v>2419.2</v>
      </c>
      <c r="F486" s="32">
        <v>2419.2</v>
      </c>
    </row>
    <row r="487" spans="1:6" ht="25.5">
      <c r="A487" s="33" t="s">
        <v>38</v>
      </c>
      <c r="B487" s="31" t="s">
        <v>27</v>
      </c>
      <c r="C487" s="17" t="s">
        <v>554</v>
      </c>
      <c r="D487" s="17" t="s">
        <v>39</v>
      </c>
      <c r="E487" s="32">
        <v>459</v>
      </c>
      <c r="F487" s="32">
        <v>459</v>
      </c>
    </row>
    <row r="488" spans="1:6" ht="76.5">
      <c r="A488" s="70" t="s">
        <v>1</v>
      </c>
      <c r="B488" s="31" t="s">
        <v>27</v>
      </c>
      <c r="C488" s="17" t="s">
        <v>555</v>
      </c>
      <c r="D488" s="17"/>
      <c r="E488" s="32">
        <f>E489+E490+E491</f>
        <v>42539</v>
      </c>
      <c r="F488" s="32">
        <f>F489+F490+F491</f>
        <v>42539</v>
      </c>
    </row>
    <row r="489" spans="1:6" ht="76.5">
      <c r="A489" s="30" t="s">
        <v>36</v>
      </c>
      <c r="B489" s="31" t="s">
        <v>27</v>
      </c>
      <c r="C489" s="17" t="s">
        <v>555</v>
      </c>
      <c r="D489" s="17" t="s">
        <v>37</v>
      </c>
      <c r="E489" s="32">
        <v>38419</v>
      </c>
      <c r="F489" s="32">
        <v>38419</v>
      </c>
    </row>
    <row r="490" spans="1:6" ht="25.5">
      <c r="A490" s="33" t="s">
        <v>38</v>
      </c>
      <c r="B490" s="31" t="s">
        <v>27</v>
      </c>
      <c r="C490" s="17" t="s">
        <v>555</v>
      </c>
      <c r="D490" s="17" t="s">
        <v>39</v>
      </c>
      <c r="E490" s="32">
        <v>3797</v>
      </c>
      <c r="F490" s="32">
        <v>3797</v>
      </c>
    </row>
    <row r="491" spans="1:6" ht="12.75">
      <c r="A491" s="34" t="s">
        <v>42</v>
      </c>
      <c r="B491" s="31" t="s">
        <v>27</v>
      </c>
      <c r="C491" s="17" t="s">
        <v>555</v>
      </c>
      <c r="D491" s="17" t="s">
        <v>43</v>
      </c>
      <c r="E491" s="32">
        <v>323</v>
      </c>
      <c r="F491" s="32">
        <v>323</v>
      </c>
    </row>
    <row r="492" spans="1:6" ht="25.5">
      <c r="A492" s="25" t="s">
        <v>230</v>
      </c>
      <c r="B492" s="26" t="s">
        <v>27</v>
      </c>
      <c r="C492" s="35" t="s">
        <v>556</v>
      </c>
      <c r="D492" s="35"/>
      <c r="E492" s="29">
        <f>E493+E495</f>
        <v>3211</v>
      </c>
      <c r="F492" s="29">
        <f>F493+F495</f>
        <v>3211</v>
      </c>
    </row>
    <row r="493" spans="1:6" ht="76.5">
      <c r="A493" s="30" t="s">
        <v>36</v>
      </c>
      <c r="B493" s="31" t="s">
        <v>27</v>
      </c>
      <c r="C493" s="17" t="s">
        <v>557</v>
      </c>
      <c r="D493" s="17"/>
      <c r="E493" s="32">
        <f>E494</f>
        <v>120</v>
      </c>
      <c r="F493" s="32">
        <f>F494</f>
        <v>120</v>
      </c>
    </row>
    <row r="494" spans="1:6" ht="25.5">
      <c r="A494" s="33" t="s">
        <v>38</v>
      </c>
      <c r="B494" s="31" t="s">
        <v>27</v>
      </c>
      <c r="C494" s="17" t="s">
        <v>557</v>
      </c>
      <c r="D494" s="17" t="s">
        <v>39</v>
      </c>
      <c r="E494" s="32">
        <v>120</v>
      </c>
      <c r="F494" s="32">
        <v>120</v>
      </c>
    </row>
    <row r="495" spans="1:6" s="7" customFormat="1" ht="76.5">
      <c r="A495" s="70" t="s">
        <v>1</v>
      </c>
      <c r="B495" s="31" t="s">
        <v>27</v>
      </c>
      <c r="C495" s="17" t="s">
        <v>558</v>
      </c>
      <c r="D495" s="17"/>
      <c r="E495" s="32">
        <f>E496</f>
        <v>3091</v>
      </c>
      <c r="F495" s="32">
        <f>F496</f>
        <v>3091</v>
      </c>
    </row>
    <row r="496" spans="1:6" ht="25.5">
      <c r="A496" s="33" t="s">
        <v>38</v>
      </c>
      <c r="B496" s="31" t="s">
        <v>27</v>
      </c>
      <c r="C496" s="17" t="s">
        <v>558</v>
      </c>
      <c r="D496" s="17" t="s">
        <v>39</v>
      </c>
      <c r="E496" s="32">
        <v>3091</v>
      </c>
      <c r="F496" s="32">
        <v>3091</v>
      </c>
    </row>
    <row r="497" spans="1:6" s="6" customFormat="1" ht="51">
      <c r="A497" s="67" t="s">
        <v>177</v>
      </c>
      <c r="B497" s="20" t="s">
        <v>27</v>
      </c>
      <c r="C497" s="38" t="s">
        <v>416</v>
      </c>
      <c r="D497" s="38"/>
      <c r="E497" s="39">
        <f>E498+E502</f>
        <v>60</v>
      </c>
      <c r="F497" s="39">
        <f>F498+F502</f>
        <v>60</v>
      </c>
    </row>
    <row r="498" spans="1:6" s="7" customFormat="1" ht="51">
      <c r="A498" s="54" t="s">
        <v>178</v>
      </c>
      <c r="B498" s="26" t="s">
        <v>27</v>
      </c>
      <c r="C498" s="35" t="s">
        <v>469</v>
      </c>
      <c r="D498" s="35"/>
      <c r="E498" s="29">
        <f>E500</f>
        <v>25</v>
      </c>
      <c r="F498" s="29">
        <f>F500</f>
        <v>25</v>
      </c>
    </row>
    <row r="499" spans="1:6" s="7" customFormat="1" ht="63.75">
      <c r="A499" s="54" t="s">
        <v>237</v>
      </c>
      <c r="B499" s="26" t="s">
        <v>27</v>
      </c>
      <c r="C499" s="35" t="s">
        <v>559</v>
      </c>
      <c r="D499" s="35"/>
      <c r="E499" s="29">
        <f>E500</f>
        <v>25</v>
      </c>
      <c r="F499" s="29">
        <f>F500</f>
        <v>25</v>
      </c>
    </row>
    <row r="500" spans="1:6" ht="12.75">
      <c r="A500" s="34" t="s">
        <v>92</v>
      </c>
      <c r="B500" s="31" t="s">
        <v>27</v>
      </c>
      <c r="C500" s="17" t="s">
        <v>560</v>
      </c>
      <c r="D500" s="17"/>
      <c r="E500" s="32">
        <f>E501</f>
        <v>25</v>
      </c>
      <c r="F500" s="32">
        <f>F501</f>
        <v>25</v>
      </c>
    </row>
    <row r="501" spans="1:6" ht="25.5">
      <c r="A501" s="34" t="s">
        <v>38</v>
      </c>
      <c r="B501" s="31" t="s">
        <v>27</v>
      </c>
      <c r="C501" s="17" t="s">
        <v>560</v>
      </c>
      <c r="D501" s="17" t="s">
        <v>39</v>
      </c>
      <c r="E501" s="32">
        <v>25</v>
      </c>
      <c r="F501" s="32">
        <v>25</v>
      </c>
    </row>
    <row r="502" spans="1:6" s="7" customFormat="1" ht="51">
      <c r="A502" s="54" t="s">
        <v>101</v>
      </c>
      <c r="B502" s="26" t="s">
        <v>27</v>
      </c>
      <c r="C502" s="35" t="s">
        <v>417</v>
      </c>
      <c r="D502" s="35"/>
      <c r="E502" s="29">
        <f>E504</f>
        <v>35</v>
      </c>
      <c r="F502" s="29">
        <f>F504</f>
        <v>35</v>
      </c>
    </row>
    <row r="503" spans="1:6" s="7" customFormat="1" ht="51">
      <c r="A503" s="54" t="s">
        <v>238</v>
      </c>
      <c r="B503" s="26" t="s">
        <v>27</v>
      </c>
      <c r="C503" s="35" t="s">
        <v>418</v>
      </c>
      <c r="D503" s="35"/>
      <c r="E503" s="29">
        <f>E504</f>
        <v>35</v>
      </c>
      <c r="F503" s="29">
        <f>F504</f>
        <v>35</v>
      </c>
    </row>
    <row r="504" spans="1:6" ht="12.75">
      <c r="A504" s="34" t="s">
        <v>92</v>
      </c>
      <c r="B504" s="31" t="s">
        <v>27</v>
      </c>
      <c r="C504" s="17" t="s">
        <v>561</v>
      </c>
      <c r="D504" s="17"/>
      <c r="E504" s="32">
        <f>E505</f>
        <v>35</v>
      </c>
      <c r="F504" s="32">
        <f>F505</f>
        <v>35</v>
      </c>
    </row>
    <row r="505" spans="1:6" ht="25.5">
      <c r="A505" s="34" t="s">
        <v>38</v>
      </c>
      <c r="B505" s="31" t="s">
        <v>27</v>
      </c>
      <c r="C505" s="17" t="s">
        <v>561</v>
      </c>
      <c r="D505" s="17" t="s">
        <v>39</v>
      </c>
      <c r="E505" s="32">
        <v>35</v>
      </c>
      <c r="F505" s="32">
        <v>35</v>
      </c>
    </row>
    <row r="506" spans="1:6" ht="38.25">
      <c r="A506" s="22" t="s">
        <v>149</v>
      </c>
      <c r="B506" s="23" t="s">
        <v>53</v>
      </c>
      <c r="C506" s="23"/>
      <c r="D506" s="23"/>
      <c r="E506" s="24">
        <f>E507+E518+E521</f>
        <v>43062.5</v>
      </c>
      <c r="F506" s="24">
        <f>F507+F518+F521</f>
        <v>70609.3</v>
      </c>
    </row>
    <row r="507" spans="1:6" ht="51">
      <c r="A507" s="36" t="s">
        <v>70</v>
      </c>
      <c r="B507" s="20" t="s">
        <v>53</v>
      </c>
      <c r="C507" s="38" t="s">
        <v>274</v>
      </c>
      <c r="D507" s="37"/>
      <c r="E507" s="39">
        <f>E508+E511</f>
        <v>12531.8</v>
      </c>
      <c r="F507" s="39">
        <f>F508+F511</f>
        <v>11912.8</v>
      </c>
    </row>
    <row r="508" spans="1:6" ht="63.75">
      <c r="A508" s="40" t="s">
        <v>71</v>
      </c>
      <c r="B508" s="26" t="s">
        <v>53</v>
      </c>
      <c r="C508" s="28" t="s">
        <v>275</v>
      </c>
      <c r="D508" s="35"/>
      <c r="E508" s="29">
        <f>E509</f>
        <v>619</v>
      </c>
      <c r="F508" s="29">
        <f>F509</f>
        <v>0</v>
      </c>
    </row>
    <row r="509" spans="1:6" ht="25.5">
      <c r="A509" s="30" t="s">
        <v>582</v>
      </c>
      <c r="B509" s="31" t="s">
        <v>53</v>
      </c>
      <c r="C509" s="41" t="s">
        <v>276</v>
      </c>
      <c r="D509" s="17"/>
      <c r="E509" s="32">
        <f>E510</f>
        <v>619</v>
      </c>
      <c r="F509" s="32">
        <f>F510</f>
        <v>0</v>
      </c>
    </row>
    <row r="510" spans="1:6" ht="12.75">
      <c r="A510" s="33" t="s">
        <v>72</v>
      </c>
      <c r="B510" s="31" t="s">
        <v>53</v>
      </c>
      <c r="C510" s="41" t="s">
        <v>277</v>
      </c>
      <c r="D510" s="41"/>
      <c r="E510" s="55">
        <v>619</v>
      </c>
      <c r="F510" s="42">
        <v>0</v>
      </c>
    </row>
    <row r="511" spans="1:6" ht="25.5">
      <c r="A511" s="40" t="s">
        <v>46</v>
      </c>
      <c r="B511" s="26" t="s">
        <v>53</v>
      </c>
      <c r="C511" s="35" t="s">
        <v>277</v>
      </c>
      <c r="D511" s="35" t="s">
        <v>47</v>
      </c>
      <c r="E511" s="29">
        <f>E513</f>
        <v>11912.8</v>
      </c>
      <c r="F511" s="29">
        <f>F513</f>
        <v>11912.8</v>
      </c>
    </row>
    <row r="512" spans="1:6" ht="63.75">
      <c r="A512" s="40" t="s">
        <v>118</v>
      </c>
      <c r="B512" s="26" t="s">
        <v>53</v>
      </c>
      <c r="C512" s="35" t="s">
        <v>562</v>
      </c>
      <c r="D512" s="35"/>
      <c r="E512" s="29">
        <f>E513</f>
        <v>11912.8</v>
      </c>
      <c r="F512" s="29">
        <f>F513</f>
        <v>11912.8</v>
      </c>
    </row>
    <row r="513" spans="1:6" ht="38.25">
      <c r="A513" s="30" t="s">
        <v>200</v>
      </c>
      <c r="B513" s="31" t="s">
        <v>53</v>
      </c>
      <c r="C513" s="17" t="s">
        <v>563</v>
      </c>
      <c r="D513" s="35"/>
      <c r="E513" s="29">
        <f>E514+E515+E516+E517</f>
        <v>11912.8</v>
      </c>
      <c r="F513" s="29">
        <f>F514+F515+F516+F517</f>
        <v>11912.8</v>
      </c>
    </row>
    <row r="514" spans="1:6" s="5" customFormat="1" ht="25.5">
      <c r="A514" s="70" t="s">
        <v>62</v>
      </c>
      <c r="B514" s="31" t="s">
        <v>53</v>
      </c>
      <c r="C514" s="17" t="s">
        <v>564</v>
      </c>
      <c r="D514" s="17" t="s">
        <v>37</v>
      </c>
      <c r="E514" s="56">
        <v>7989.3</v>
      </c>
      <c r="F514" s="56">
        <v>7989.3</v>
      </c>
    </row>
    <row r="515" spans="1:6" s="5" customFormat="1" ht="25.5">
      <c r="A515" s="33" t="s">
        <v>62</v>
      </c>
      <c r="B515" s="31" t="s">
        <v>53</v>
      </c>
      <c r="C515" s="17" t="s">
        <v>564</v>
      </c>
      <c r="D515" s="17" t="s">
        <v>39</v>
      </c>
      <c r="E515" s="56">
        <v>3868</v>
      </c>
      <c r="F515" s="56">
        <v>3868</v>
      </c>
    </row>
    <row r="516" spans="1:6" s="5" customFormat="1" ht="25.5">
      <c r="A516" s="33" t="s">
        <v>38</v>
      </c>
      <c r="B516" s="31" t="s">
        <v>53</v>
      </c>
      <c r="C516" s="17" t="s">
        <v>564</v>
      </c>
      <c r="D516" s="17" t="s">
        <v>41</v>
      </c>
      <c r="E516" s="56">
        <v>41.5</v>
      </c>
      <c r="F516" s="56">
        <v>41.5</v>
      </c>
    </row>
    <row r="517" spans="1:6" s="7" customFormat="1" ht="25.5">
      <c r="A517" s="34" t="s">
        <v>40</v>
      </c>
      <c r="B517" s="31" t="s">
        <v>53</v>
      </c>
      <c r="C517" s="17" t="s">
        <v>564</v>
      </c>
      <c r="D517" s="35" t="s">
        <v>43</v>
      </c>
      <c r="E517" s="32">
        <v>14</v>
      </c>
      <c r="F517" s="32">
        <v>14</v>
      </c>
    </row>
    <row r="518" spans="1:6" ht="12.75">
      <c r="A518" s="25" t="s">
        <v>61</v>
      </c>
      <c r="B518" s="26" t="s">
        <v>53</v>
      </c>
      <c r="C518" s="35" t="s">
        <v>270</v>
      </c>
      <c r="D518" s="35"/>
      <c r="E518" s="29">
        <f>E519</f>
        <v>790</v>
      </c>
      <c r="F518" s="29">
        <f>F519</f>
        <v>790</v>
      </c>
    </row>
    <row r="519" spans="1:6" ht="12.75">
      <c r="A519" s="33" t="s">
        <v>82</v>
      </c>
      <c r="B519" s="31" t="s">
        <v>53</v>
      </c>
      <c r="C519" s="17" t="s">
        <v>327</v>
      </c>
      <c r="D519" s="17"/>
      <c r="E519" s="32">
        <f>E520</f>
        <v>790</v>
      </c>
      <c r="F519" s="32">
        <f>F520</f>
        <v>790</v>
      </c>
    </row>
    <row r="520" spans="1:6" ht="25.5">
      <c r="A520" s="33" t="s">
        <v>40</v>
      </c>
      <c r="B520" s="31" t="s">
        <v>53</v>
      </c>
      <c r="C520" s="17" t="s">
        <v>327</v>
      </c>
      <c r="D520" s="17" t="s">
        <v>41</v>
      </c>
      <c r="E520" s="32">
        <v>790</v>
      </c>
      <c r="F520" s="32">
        <v>790</v>
      </c>
    </row>
    <row r="521" spans="1:6" s="6" customFormat="1" ht="12.75">
      <c r="A521" s="36" t="s">
        <v>190</v>
      </c>
      <c r="B521" s="20" t="s">
        <v>53</v>
      </c>
      <c r="C521" s="38" t="s">
        <v>270</v>
      </c>
      <c r="D521" s="38"/>
      <c r="E521" s="39">
        <f>E522</f>
        <v>29740.7</v>
      </c>
      <c r="F521" s="39">
        <f>F522</f>
        <v>57906.5</v>
      </c>
    </row>
    <row r="522" spans="1:6" ht="12.75">
      <c r="A522" s="33" t="s">
        <v>61</v>
      </c>
      <c r="B522" s="31" t="s">
        <v>53</v>
      </c>
      <c r="C522" s="17" t="s">
        <v>565</v>
      </c>
      <c r="D522" s="17"/>
      <c r="E522" s="32">
        <f>E523</f>
        <v>29740.7</v>
      </c>
      <c r="F522" s="32">
        <f>F523</f>
        <v>57906.5</v>
      </c>
    </row>
    <row r="523" spans="1:6" ht="12.75">
      <c r="A523" s="82" t="s">
        <v>189</v>
      </c>
      <c r="B523" s="31" t="s">
        <v>53</v>
      </c>
      <c r="C523" s="17" t="s">
        <v>565</v>
      </c>
      <c r="D523" s="31" t="s">
        <v>188</v>
      </c>
      <c r="E523" s="55">
        <v>29740.7</v>
      </c>
      <c r="F523" s="63">
        <v>57906.5</v>
      </c>
    </row>
  </sheetData>
  <sheetProtection/>
  <mergeCells count="10">
    <mergeCell ref="C1:F1"/>
    <mergeCell ref="C2:F2"/>
    <mergeCell ref="C3:F3"/>
    <mergeCell ref="A5:F5"/>
    <mergeCell ref="A6:F6"/>
    <mergeCell ref="E9:F9"/>
    <mergeCell ref="A9:A10"/>
    <mergeCell ref="B9:B10"/>
    <mergeCell ref="C9:C10"/>
    <mergeCell ref="D9:D10"/>
  </mergeCells>
  <printOptions horizontalCentered="1"/>
  <pageMargins left="0.7874015748031497" right="0.1968503937007874" top="0.5905511811023623" bottom="0.5905511811023623" header="0.5118110236220472" footer="0.5118110236220472"/>
  <pageSetup fitToHeight="0" horizontalDpi="600" verticalDpi="600" orientation="portrait" paperSize="9" scale="89" r:id="rId1"/>
  <rowBreaks count="5" manualBreakCount="5">
    <brk id="71" max="5" man="1"/>
    <brk id="82" max="5" man="1"/>
    <brk id="94" max="5" man="1"/>
    <brk id="109" max="5" man="1"/>
    <brk id="130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Мурсалимова Светлана Анатольевна</cp:lastModifiedBy>
  <cp:lastPrinted>2015-11-18T04:50:58Z</cp:lastPrinted>
  <dcterms:created xsi:type="dcterms:W3CDTF">2005-12-08T04:26:51Z</dcterms:created>
  <dcterms:modified xsi:type="dcterms:W3CDTF">2015-11-23T12:58:12Z</dcterms:modified>
  <cp:category/>
  <cp:version/>
  <cp:contentType/>
  <cp:contentStatus/>
</cp:coreProperties>
</file>