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vet03\Desktop\Решения 55-го заседания с номерами\3-55-656\"/>
    </mc:Choice>
  </mc:AlternateContent>
  <bookViews>
    <workbookView xWindow="0" yWindow="0" windowWidth="20490" windowHeight="7155"/>
  </bookViews>
  <sheets>
    <sheet name="2016" sheetId="1" r:id="rId1"/>
  </sheets>
  <definedNames>
    <definedName name="_xlnm.Print_Titles" localSheetId="0">'2016'!$7:$8</definedName>
    <definedName name="_xlnm.Print_Area" localSheetId="0">'2016'!$B$1:$D$98</definedName>
  </definedNames>
  <calcPr calcId="152511" calcMode="manual"/>
</workbook>
</file>

<file path=xl/calcChain.xml><?xml version="1.0" encoding="utf-8"?>
<calcChain xmlns="http://schemas.openxmlformats.org/spreadsheetml/2006/main">
  <c r="D85" i="1" l="1"/>
  <c r="D83" i="1"/>
  <c r="D86" i="1"/>
  <c r="D84" i="1"/>
  <c r="D91" i="1" l="1"/>
  <c r="D97" i="1" l="1"/>
  <c r="D77" i="1" l="1"/>
  <c r="D69" i="1" s="1"/>
  <c r="D56" i="1"/>
  <c r="D53" i="1"/>
  <c r="D51" i="1"/>
  <c r="D46" i="1"/>
  <c r="D37" i="1"/>
  <c r="D32" i="1"/>
  <c r="D28" i="1"/>
  <c r="D21" i="1"/>
  <c r="D17" i="1"/>
  <c r="D12" i="1"/>
  <c r="D11" i="1"/>
  <c r="D36" i="1" l="1"/>
  <c r="D68" i="1"/>
  <c r="D10" i="1" l="1"/>
  <c r="D9" i="1" s="1"/>
</calcChain>
</file>

<file path=xl/sharedStrings.xml><?xml version="1.0" encoding="utf-8"?>
<sst xmlns="http://schemas.openxmlformats.org/spreadsheetml/2006/main" count="185" uniqueCount="185">
  <si>
    <t>к решению Совета городского округа</t>
  </si>
  <si>
    <t>город Салават Республики Башкортостан</t>
  </si>
  <si>
    <t>Поступления доходов в бюджет городского округа город Салават Республики Башкортостан на 2016 год</t>
  </si>
  <si>
    <t>(тыс. рублей)</t>
  </si>
  <si>
    <t>Код вида, подвида доходов бюджета</t>
  </si>
  <si>
    <t xml:space="preserve">Наименование 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</si>
  <si>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</si>
  <si>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</si>
  <si>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</si>
  <si>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</si>
  <si>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</si>
  <si>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</si>
  <si>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</si>
  <si>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</si>
  <si>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</si>
  <si>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</si>
  <si>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</si>
  <si>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</si>
  <si>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</si>
  <si>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</si>
  <si>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</si>
  <si>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</si>
  <si>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</si>
  <si>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</si>
  <si>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103 02240 01 0000 110</t>
  </si>
  <si>
    <t>103 02250 01 0000 110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</si>
  <si>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</si>
  <si>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</si>
  <si>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</si>
  <si>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</si>
  <si>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</si>
  <si>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</si>
  <si>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105 01050 01 0000 110</t>
  </si>
  <si>
    <t>Минимальный налог, зачисляемый в бюджеты субъектов Российской Федерации</t>
  </si>
  <si>
    <t>105 02010 02 0000 110</t>
  </si>
  <si>
    <t>Единый налог на вмененный доход для отдельных видов деятельности</t>
  </si>
  <si>
    <t>105 03000 01 0000 110</t>
  </si>
  <si>
    <t>Единый сельскохозяйственный налог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</si>
  <si>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</si>
  <si>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</si>
  <si>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</si>
  <si>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</si>
  <si>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</si>
  <si>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</si>
  <si>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106 06032 04 0000 110</t>
  </si>
  <si>
    <t>Земельный налог с организаций, обладающих земельным участком, расположенным в границах городских округов</t>
  </si>
  <si>
    <t>106 06042 04 0000 110</t>
  </si>
  <si>
    <t>Земельный налог с физических лиц,   обладающих земельным участком, расположенным в границах городских округов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</si>
  <si>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</si>
  <si>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</si>
  <si>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</si>
  <si>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</si>
  <si>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</si>
  <si>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</si>
  <si>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</si>
  <si>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</si>
  <si>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</si>
  <si>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</si>
  <si>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</si>
  <si>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</si>
  <si>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</si>
  <si>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</si>
  <si>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</si>
  <si>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</si>
  <si>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</si>
  <si>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</si>
  <si>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</si>
  <si>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</si>
  <si>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</si>
  <si>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</si>
  <si>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</si>
  <si>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</si>
  <si>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</si>
  <si>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</si>
  <si>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</si>
  <si>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</si>
  <si>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</si>
  <si>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</si>
  <si>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</si>
  <si>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</si>
  <si>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</si>
  <si>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</si>
  <si>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</si>
  <si>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</si>
  <si>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</si>
  <si>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</si>
  <si>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</si>
  <si>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</si>
  <si>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</si>
  <si>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</si>
  <si>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</si>
  <si>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</si>
  <si>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</si>
  <si>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</si>
  <si>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</si>
  <si>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</si>
  <si>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</si>
  <si>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</si>
  <si>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</si>
  <si>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</si>
  <si>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</si>
  <si>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</si>
  <si>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</si>
  <si>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</si>
  <si>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</si>
  <si>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</si>
  <si>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</si>
  <si>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</si>
  <si>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</si>
  <si>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</si>
  <si>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</si>
  <si>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</si>
  <si>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</si>
  <si>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116 30030 01 0000 140</t>
  </si>
  <si>
    <t>Прочие денежные взыскания (штрафы) за правонарушения в области дорожного движения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</si>
  <si>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</si>
  <si>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</si>
  <si>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</si>
  <si>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</si>
  <si>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</si>
  <si>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2 00 00000 00 0000 000</t>
  </si>
  <si>
    <t>БЕЗВОЗМЕЗДНЫЕ ПОСТУПЛЕНИЯ</t>
  </si>
  <si>
    <t>2 02 01003 04 0000 151</t>
  </si>
  <si>
    <t>202 01001 04 0000 151</t>
  </si>
  <si>
    <t>Дотации бюджетам городских округов на выравнивание бюджетной обеспеченности</t>
  </si>
  <si>
    <t>202 02999 04 7101 151</t>
  </si>
  <si>
    <t>Субсидии  бюджетам городских округов на софинансирование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</si>
  <si>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202 02999 04 7113 151</t>
  </si>
  <si>
    <t>202 02009 04 0000 151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</si>
  <si>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</si>
  <si>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202 03020 04 0000 151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</si>
  <si>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</si>
  <si>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202 03024 04 7202 151    </t>
  </si>
  <si>
    <t>Субвенции 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её комплектом детской одежды для посещения школьных занятий</t>
  </si>
  <si>
    <t>202 03024 04 7206 151</t>
  </si>
  <si>
    <t xml:space="preserve">Субвенции бюджетам городских округов на  образование и обеспечение деятельности комиссии по делам несовершеннолетних и защите их прав </t>
  </si>
  <si>
    <t>202 03024 04 7208 151</t>
  </si>
  <si>
    <t>Субвенции бюджетам городских округов на социальную поддержку детей-сирот по выплате вознаграждения, причитающегося патронатному  воспитателю</t>
  </si>
  <si>
    <t>203 03024 04 7209 151</t>
  </si>
  <si>
    <t>Субвенции бюджетам городских округов на социальную поддержку детей-сирот по выплате ежемесячного пособия на содержание детей, переданных на воспитание в патронатную семью</t>
  </si>
  <si>
    <t>202 03024 04 7210 151</t>
  </si>
  <si>
    <t xml:space="preserve">Субвенции  бюджетам городских округов на создание и  обеспечение деятельности административных комиссий </t>
  </si>
  <si>
    <t>202 03024 04 7211 151</t>
  </si>
  <si>
    <t>Субвенции бюджетам городских округов на организацию и осуществление деятельности по опеке и попечительству</t>
  </si>
  <si>
    <t>202 03024 04 7212 151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</si>
  <si>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</si>
  <si>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202 03024 04 7213 151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</si>
  <si>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 в части расходов на приобретение учебников и учебных пособий, средств обучения, игр, игрушек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</si>
  <si>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202 03024 04 7214 151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</si>
  <si>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общеобразовательных организаций</t>
  </si>
  <si>
    <t>202 03024 04 7215 151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</si>
  <si>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</si>
  <si>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202 03024 04 7231 151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</si>
  <si>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</si>
  <si>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202 03024 04 7232 151</t>
  </si>
  <si>
    <t>Субвенции бюджетам городских округов на выполнение передаваемых полномочий субъектов Российской Федерации на отдых и оздоровление детей-сирот и детей, оставшихся без попечения родителей, за счет средств бюджета Республики Башкортостан</t>
  </si>
  <si>
    <t>202 03024 04 7251 151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</si>
  <si>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</si>
  <si>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202 03024 04 7253 151</t>
  </si>
  <si>
    <t>Субвенции бюджетам городских округов Республики Башкортостан на мероприятия по предупреждению и ликвидации болезней животных, их лечению, защите населения от болезней, общих для человека и животных</t>
  </si>
  <si>
    <t>202 03119 04 0000 151</t>
  </si>
  <si>
    <t>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</si>
  <si>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202 03027 04 7221 151</t>
  </si>
  <si>
    <t>Субвенции бюджетам городских округов на содержание ребёнка в приемной семье</t>
  </si>
  <si>
    <t>202 03027 04 7222 151</t>
  </si>
  <si>
    <t>Субвенции бюджетам городских округов на выплату вознаграждения причитающегося  приемному родителю</t>
  </si>
  <si>
    <t>202 03027 04 7223 151</t>
  </si>
  <si>
    <t>Субвенции бюджетам городских округов  на содержание ребенка в  семье опекуна</t>
  </si>
  <si>
    <t>202 03029 04 0000 151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</si>
  <si>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</si>
  <si>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проведение ремонта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</t>
  </si>
  <si>
    <t>202 03024 04 7216 151</t>
  </si>
  <si>
    <t>202 03024 04 7254 151</t>
  </si>
  <si>
    <t>Субвенции бюджетам городских округов на проведение мероприятий по отлову и содержанию безнадзорных животных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</si>
  <si>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</si>
  <si>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</si>
  <si>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</si>
  <si>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202 02216 04 0000 151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</si>
  <si>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</si>
  <si>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202 02999 04 7122 151</t>
  </si>
  <si>
    <t>Субсидии бюджетам городских округов на софинансирование расходов муниципальных образований на текущее содержание введенных дополнительных мест в дошкольных образовательных организациях</t>
  </si>
  <si>
    <t>207 04050 04 0000 180</t>
  </si>
  <si>
    <t>Прочие безвозмездные поступления в бюджеты городских округов</t>
  </si>
  <si>
    <t>Субсидии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</si>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</sst>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vertical="top" wrapText="1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3" fontId="1" fillId="2" borderId="2" xfId="0" applyNumberFormat="1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top" wrapText="1"/>
    </xf>
    <xf numFmtId="165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abSelected="1" view="pageBreakPreview" topLeftCell="B64" zoomScale="110" zoomScaleNormal="85" zoomScaleSheetLayoutView="110" workbookViewId="0">
      <selection activeCell="B18" sqref="B18"/>
    </sheetView>
  </sheetViews>
  <sheetFormatPr defaultRowHeight="12.75" x14ac:dyDescent="0.2"/>
  <cols>
    <col min="1" max="1" width="5.7109375" style="1" hidden="1" customWidth="1"/>
    <col min="2" max="2" width="21.42578125" style="1" customWidth="1"/>
    <col min="3" max="3" width="53.140625" style="1" customWidth="1"/>
    <col min="4" max="4" width="11.5703125" style="1" customWidth="1"/>
    <col min="5" max="16384" width="9.140625" style="1"/>
  </cols>
  <sheetData>
    <row r="1" spans="2:4" x14ac:dyDescent="0.2">
      <c r="C1" s="2"/>
      <c r="D1" s="3" t="s">
        <v>184</v>
      </c>
    </row>
    <row r="2" spans="2:4" x14ac:dyDescent="0.2">
      <c r="C2" s="41" t="s">
        <v>0</v>
      </c>
      <c r="D2" s="41"/>
    </row>
    <row r="3" spans="2:4" x14ac:dyDescent="0.2">
      <c r="C3" s="41" t="s">
        <v>1</v>
      </c>
      <c r="D3" s="41"/>
    </row>
    <row r="4" spans="2:4" x14ac:dyDescent="0.2">
      <c r="C4" s="2"/>
      <c r="D4" s="2"/>
    </row>
    <row r="5" spans="2:4" ht="32.25" customHeight="1" x14ac:dyDescent="0.2">
      <c r="B5" s="42" t="s">
        <v>2</v>
      </c>
      <c r="C5" s="42"/>
      <c r="D5" s="42"/>
    </row>
    <row r="6" spans="2:4" x14ac:dyDescent="0.2">
      <c r="B6" s="43" t="s">
        <v>3</v>
      </c>
      <c r="C6" s="43"/>
      <c r="D6" s="43"/>
    </row>
    <row r="7" spans="2:4" ht="25.5" x14ac:dyDescent="0.2">
      <c r="B7" s="4" t="s">
        <v>4</v>
      </c>
      <c r="C7" s="4" t="s">
        <v>5</v>
      </c>
      <c r="D7" s="5">
        <v>2016</v>
      </c>
    </row>
    <row r="8" spans="2:4" s="6" customFormat="1" x14ac:dyDescent="0.2">
      <c r="B8" s="5">
        <v>1</v>
      </c>
      <c r="C8" s="5">
        <v>2</v>
      </c>
      <c r="D8" s="5">
        <v>3</v>
      </c>
    </row>
    <row r="9" spans="2:4" s="6" customFormat="1" x14ac:dyDescent="0.2">
      <c r="B9" s="7"/>
      <c r="C9" s="7" t="s">
        <v>6</v>
      </c>
      <c r="D9" s="8">
        <f>SUM(D10+D69)</f>
        <v>2040824.3299999998</v>
      </c>
    </row>
    <row r="10" spans="2:4" s="6" customFormat="1" x14ac:dyDescent="0.2">
      <c r="B10" s="7" t="s">
        <v>7</v>
      </c>
      <c r="C10" s="9" t="s">
        <v>8</v>
      </c>
      <c r="D10" s="8">
        <f>SUM(D36+D68)</f>
        <v>1111330</v>
      </c>
    </row>
    <row r="11" spans="2:4" s="6" customFormat="1" x14ac:dyDescent="0.2">
      <c r="B11" s="7" t="s">
        <v>9</v>
      </c>
      <c r="C11" s="9" t="s">
        <v>10</v>
      </c>
      <c r="D11" s="8">
        <f>SUM(D12)</f>
        <v>445431</v>
      </c>
    </row>
    <row r="12" spans="2:4" s="6" customFormat="1" x14ac:dyDescent="0.2">
      <c r="B12" s="10" t="s">
        <v>11</v>
      </c>
      <c r="C12" s="11" t="s">
        <v>12</v>
      </c>
      <c r="D12" s="8">
        <f>SUM(D13+D14+D15+D16)</f>
        <v>445431</v>
      </c>
    </row>
    <row r="13" spans="2:4" ht="63.75" x14ac:dyDescent="0.2">
      <c r="B13" s="12" t="s">
        <v>13</v>
      </c>
      <c r="C13" s="13" t="s">
        <v>14</v>
      </c>
      <c r="D13" s="14">
        <v>437250</v>
      </c>
    </row>
    <row r="14" spans="2:4" ht="89.25" x14ac:dyDescent="0.2">
      <c r="B14" s="12" t="s">
        <v>15</v>
      </c>
      <c r="C14" s="13" t="s">
        <v>16</v>
      </c>
      <c r="D14" s="14">
        <v>647</v>
      </c>
    </row>
    <row r="15" spans="2:4" ht="38.25" x14ac:dyDescent="0.2">
      <c r="B15" s="12" t="s">
        <v>17</v>
      </c>
      <c r="C15" s="15" t="s">
        <v>18</v>
      </c>
      <c r="D15" s="14">
        <v>6992</v>
      </c>
    </row>
    <row r="16" spans="2:4" ht="76.5" x14ac:dyDescent="0.2">
      <c r="B16" s="12" t="s">
        <v>19</v>
      </c>
      <c r="C16" s="15" t="s">
        <v>20</v>
      </c>
      <c r="D16" s="14">
        <v>542</v>
      </c>
    </row>
    <row r="17" spans="2:4" s="6" customFormat="1" ht="25.5" x14ac:dyDescent="0.2">
      <c r="B17" s="10" t="s">
        <v>21</v>
      </c>
      <c r="C17" s="11" t="s">
        <v>22</v>
      </c>
      <c r="D17" s="16">
        <f>D18+D19+D20</f>
        <v>4855</v>
      </c>
    </row>
    <row r="18" spans="2:4" ht="58.5" customHeight="1" x14ac:dyDescent="0.2">
      <c r="B18" s="12" t="s">
        <v>23</v>
      </c>
      <c r="C18" s="15" t="s">
        <v>174</v>
      </c>
      <c r="D18" s="16">
        <v>1447</v>
      </c>
    </row>
    <row r="19" spans="2:4" ht="68.25" customHeight="1" x14ac:dyDescent="0.2">
      <c r="B19" s="12" t="s">
        <v>24</v>
      </c>
      <c r="C19" s="15" t="s">
        <v>175</v>
      </c>
      <c r="D19" s="16">
        <v>27</v>
      </c>
    </row>
    <row r="20" spans="2:4" s="6" customFormat="1" ht="60.75" customHeight="1" x14ac:dyDescent="0.2">
      <c r="B20" s="12" t="s">
        <v>25</v>
      </c>
      <c r="C20" s="15" t="s">
        <v>176</v>
      </c>
      <c r="D20" s="16">
        <v>3381</v>
      </c>
    </row>
    <row r="21" spans="2:4" s="6" customFormat="1" x14ac:dyDescent="0.2">
      <c r="B21" s="10" t="s">
        <v>26</v>
      </c>
      <c r="C21" s="18" t="s">
        <v>27</v>
      </c>
      <c r="D21" s="8">
        <f>D22+D23+D27+D25+D24+D26</f>
        <v>96091</v>
      </c>
    </row>
    <row r="22" spans="2:4" s="6" customFormat="1" ht="25.5" x14ac:dyDescent="0.2">
      <c r="B22" s="12" t="s">
        <v>28</v>
      </c>
      <c r="C22" s="17" t="s">
        <v>29</v>
      </c>
      <c r="D22" s="14">
        <v>8800</v>
      </c>
    </row>
    <row r="23" spans="2:4" s="6" customFormat="1" ht="38.25" x14ac:dyDescent="0.2">
      <c r="B23" s="12" t="s">
        <v>30</v>
      </c>
      <c r="C23" s="17" t="s">
        <v>31</v>
      </c>
      <c r="D23" s="14">
        <v>2000</v>
      </c>
    </row>
    <row r="24" spans="2:4" ht="25.5" x14ac:dyDescent="0.2">
      <c r="B24" s="19" t="s">
        <v>32</v>
      </c>
      <c r="C24" s="20" t="s">
        <v>33</v>
      </c>
      <c r="D24" s="14">
        <v>760</v>
      </c>
    </row>
    <row r="25" spans="2:4" ht="25.5" x14ac:dyDescent="0.2">
      <c r="B25" s="12" t="s">
        <v>34</v>
      </c>
      <c r="C25" s="15" t="s">
        <v>35</v>
      </c>
      <c r="D25" s="14">
        <v>78400</v>
      </c>
    </row>
    <row r="26" spans="2:4" x14ac:dyDescent="0.2">
      <c r="B26" s="12" t="s">
        <v>36</v>
      </c>
      <c r="C26" s="15" t="s">
        <v>37</v>
      </c>
      <c r="D26" s="14">
        <v>14</v>
      </c>
    </row>
    <row r="27" spans="2:4" ht="25.5" x14ac:dyDescent="0.2">
      <c r="B27" s="12" t="s">
        <v>38</v>
      </c>
      <c r="C27" s="15" t="s">
        <v>39</v>
      </c>
      <c r="D27" s="14">
        <v>6117</v>
      </c>
    </row>
    <row r="28" spans="2:4" s="6" customFormat="1" x14ac:dyDescent="0.2">
      <c r="B28" s="10" t="s">
        <v>40</v>
      </c>
      <c r="C28" s="18" t="s">
        <v>41</v>
      </c>
      <c r="D28" s="8">
        <f>SUM(D29+D31+D30)</f>
        <v>201035</v>
      </c>
    </row>
    <row r="29" spans="2:4" ht="38.25" x14ac:dyDescent="0.2">
      <c r="B29" s="12" t="s">
        <v>42</v>
      </c>
      <c r="C29" s="15" t="s">
        <v>43</v>
      </c>
      <c r="D29" s="14">
        <v>9840</v>
      </c>
    </row>
    <row r="30" spans="2:4" ht="25.5" x14ac:dyDescent="0.2">
      <c r="B30" s="12" t="s">
        <v>44</v>
      </c>
      <c r="C30" s="15" t="s">
        <v>45</v>
      </c>
      <c r="D30" s="14">
        <v>188450</v>
      </c>
    </row>
    <row r="31" spans="2:4" ht="25.5" x14ac:dyDescent="0.2">
      <c r="B31" s="12" t="s">
        <v>46</v>
      </c>
      <c r="C31" s="15" t="s">
        <v>47</v>
      </c>
      <c r="D31" s="14">
        <v>2745</v>
      </c>
    </row>
    <row r="32" spans="2:4" s="6" customFormat="1" x14ac:dyDescent="0.2">
      <c r="B32" s="10" t="s">
        <v>48</v>
      </c>
      <c r="C32" s="18" t="s">
        <v>49</v>
      </c>
      <c r="D32" s="8">
        <f>SUM(D33+D34+D35)</f>
        <v>14962</v>
      </c>
    </row>
    <row r="33" spans="2:4" ht="38.25" x14ac:dyDescent="0.2">
      <c r="B33" s="12" t="s">
        <v>50</v>
      </c>
      <c r="C33" s="15" t="s">
        <v>51</v>
      </c>
      <c r="D33" s="14">
        <v>14000</v>
      </c>
    </row>
    <row r="34" spans="2:4" ht="25.5" x14ac:dyDescent="0.2">
      <c r="B34" s="12" t="s">
        <v>52</v>
      </c>
      <c r="C34" s="15" t="s">
        <v>53</v>
      </c>
      <c r="D34" s="14">
        <v>937</v>
      </c>
    </row>
    <row r="35" spans="2:4" ht="76.5" x14ac:dyDescent="0.2">
      <c r="B35" s="12" t="s">
        <v>54</v>
      </c>
      <c r="C35" s="13" t="s">
        <v>55</v>
      </c>
      <c r="D35" s="14">
        <v>25</v>
      </c>
    </row>
    <row r="36" spans="2:4" s="6" customFormat="1" ht="13.5" x14ac:dyDescent="0.2">
      <c r="B36" s="21"/>
      <c r="C36" s="11" t="s">
        <v>56</v>
      </c>
      <c r="D36" s="22">
        <f>SUM(D11+D17+D21+D28+D32)</f>
        <v>762374</v>
      </c>
    </row>
    <row r="37" spans="2:4" s="6" customFormat="1" ht="25.5" x14ac:dyDescent="0.2">
      <c r="B37" s="10" t="s">
        <v>57</v>
      </c>
      <c r="C37" s="11" t="s">
        <v>58</v>
      </c>
      <c r="D37" s="8">
        <f>SUM(D38:D45)</f>
        <v>261884</v>
      </c>
    </row>
    <row r="38" spans="2:4" ht="51" x14ac:dyDescent="0.2">
      <c r="B38" s="12" t="s">
        <v>59</v>
      </c>
      <c r="C38" s="15" t="s">
        <v>60</v>
      </c>
      <c r="D38" s="14">
        <v>2517</v>
      </c>
    </row>
    <row r="39" spans="2:4" ht="63.75" x14ac:dyDescent="0.2">
      <c r="B39" s="12" t="s">
        <v>61</v>
      </c>
      <c r="C39" s="13" t="s">
        <v>62</v>
      </c>
      <c r="D39" s="14">
        <v>185156</v>
      </c>
    </row>
    <row r="40" spans="2:4" ht="63.75" x14ac:dyDescent="0.2">
      <c r="B40" s="12" t="s">
        <v>63</v>
      </c>
      <c r="C40" s="15" t="s">
        <v>64</v>
      </c>
      <c r="D40" s="14">
        <v>2146</v>
      </c>
    </row>
    <row r="41" spans="2:4" ht="63.75" x14ac:dyDescent="0.2">
      <c r="B41" s="12" t="s">
        <v>65</v>
      </c>
      <c r="C41" s="15" t="s">
        <v>66</v>
      </c>
      <c r="D41" s="14">
        <v>578</v>
      </c>
    </row>
    <row r="42" spans="2:4" ht="25.5" x14ac:dyDescent="0.2">
      <c r="B42" s="12" t="s">
        <v>67</v>
      </c>
      <c r="C42" s="15" t="s">
        <v>68</v>
      </c>
      <c r="D42" s="14">
        <v>60000</v>
      </c>
    </row>
    <row r="43" spans="2:4" ht="38.25" x14ac:dyDescent="0.2">
      <c r="B43" s="12" t="s">
        <v>69</v>
      </c>
      <c r="C43" s="15" t="s">
        <v>70</v>
      </c>
      <c r="D43" s="23">
        <v>3616</v>
      </c>
    </row>
    <row r="44" spans="2:4" ht="38.25" x14ac:dyDescent="0.2">
      <c r="B44" s="12" t="s">
        <v>71</v>
      </c>
      <c r="C44" s="15" t="s">
        <v>72</v>
      </c>
      <c r="D44" s="23">
        <v>1104</v>
      </c>
    </row>
    <row r="45" spans="2:4" ht="63.75" x14ac:dyDescent="0.2">
      <c r="B45" s="24" t="s">
        <v>73</v>
      </c>
      <c r="C45" s="25" t="s">
        <v>74</v>
      </c>
      <c r="D45" s="26">
        <v>6767</v>
      </c>
    </row>
    <row r="46" spans="2:4" s="6" customFormat="1" x14ac:dyDescent="0.2">
      <c r="B46" s="10" t="s">
        <v>75</v>
      </c>
      <c r="C46" s="11" t="s">
        <v>76</v>
      </c>
      <c r="D46" s="27">
        <f>D47+D48+D49+D50</f>
        <v>5828</v>
      </c>
    </row>
    <row r="47" spans="2:4" ht="25.5" x14ac:dyDescent="0.2">
      <c r="B47" s="12" t="s">
        <v>77</v>
      </c>
      <c r="C47" s="15" t="s">
        <v>78</v>
      </c>
      <c r="D47" s="23">
        <v>2600</v>
      </c>
    </row>
    <row r="48" spans="2:4" ht="25.5" x14ac:dyDescent="0.2">
      <c r="B48" s="12" t="s">
        <v>79</v>
      </c>
      <c r="C48" s="15" t="s">
        <v>80</v>
      </c>
      <c r="D48" s="23">
        <v>26</v>
      </c>
    </row>
    <row r="49" spans="2:4" x14ac:dyDescent="0.2">
      <c r="B49" s="12" t="s">
        <v>81</v>
      </c>
      <c r="C49" s="15" t="s">
        <v>82</v>
      </c>
      <c r="D49" s="23">
        <v>3</v>
      </c>
    </row>
    <row r="50" spans="2:4" x14ac:dyDescent="0.2">
      <c r="B50" s="12" t="s">
        <v>83</v>
      </c>
      <c r="C50" s="15" t="s">
        <v>84</v>
      </c>
      <c r="D50" s="23">
        <v>3199</v>
      </c>
    </row>
    <row r="51" spans="2:4" s="6" customFormat="1" ht="25.5" x14ac:dyDescent="0.2">
      <c r="B51" s="10" t="s">
        <v>85</v>
      </c>
      <c r="C51" s="11" t="s">
        <v>86</v>
      </c>
      <c r="D51" s="27">
        <f>SUM(D52:D52)</f>
        <v>4100</v>
      </c>
    </row>
    <row r="52" spans="2:4" ht="25.5" x14ac:dyDescent="0.2">
      <c r="B52" s="12" t="s">
        <v>87</v>
      </c>
      <c r="C52" s="15" t="s">
        <v>88</v>
      </c>
      <c r="D52" s="23">
        <v>4100</v>
      </c>
    </row>
    <row r="53" spans="2:4" s="6" customFormat="1" ht="25.5" x14ac:dyDescent="0.2">
      <c r="B53" s="10" t="s">
        <v>89</v>
      </c>
      <c r="C53" s="11" t="s">
        <v>90</v>
      </c>
      <c r="D53" s="27">
        <f>SUM(D55+D54)</f>
        <v>70312</v>
      </c>
    </row>
    <row r="54" spans="2:4" s="30" customFormat="1" ht="76.5" x14ac:dyDescent="0.2">
      <c r="B54" s="28" t="s">
        <v>91</v>
      </c>
      <c r="C54" s="29" t="s">
        <v>92</v>
      </c>
      <c r="D54" s="26">
        <v>66781</v>
      </c>
    </row>
    <row r="55" spans="2:4" ht="38.25" x14ac:dyDescent="0.2">
      <c r="B55" s="12" t="s">
        <v>93</v>
      </c>
      <c r="C55" s="15" t="s">
        <v>94</v>
      </c>
      <c r="D55" s="23">
        <v>3531</v>
      </c>
    </row>
    <row r="56" spans="2:4" s="6" customFormat="1" x14ac:dyDescent="0.2">
      <c r="B56" s="10" t="s">
        <v>95</v>
      </c>
      <c r="C56" s="11" t="s">
        <v>96</v>
      </c>
      <c r="D56" s="27">
        <f>SUM(D57:D67)</f>
        <v>6832</v>
      </c>
    </row>
    <row r="57" spans="2:4" ht="51" x14ac:dyDescent="0.2">
      <c r="B57" s="12" t="s">
        <v>97</v>
      </c>
      <c r="C57" s="13" t="s">
        <v>98</v>
      </c>
      <c r="D57" s="23">
        <v>64</v>
      </c>
    </row>
    <row r="58" spans="2:4" ht="51" x14ac:dyDescent="0.2">
      <c r="B58" s="12" t="s">
        <v>99</v>
      </c>
      <c r="C58" s="15" t="s">
        <v>100</v>
      </c>
      <c r="D58" s="23">
        <v>10</v>
      </c>
    </row>
    <row r="59" spans="2:4" ht="51" x14ac:dyDescent="0.2">
      <c r="B59" s="12" t="s">
        <v>101</v>
      </c>
      <c r="C59" s="15" t="s">
        <v>102</v>
      </c>
      <c r="D59" s="23">
        <v>25</v>
      </c>
    </row>
    <row r="60" spans="2:4" ht="51" x14ac:dyDescent="0.2">
      <c r="B60" s="12" t="s">
        <v>103</v>
      </c>
      <c r="C60" s="15" t="s">
        <v>104</v>
      </c>
      <c r="D60" s="23">
        <v>695</v>
      </c>
    </row>
    <row r="61" spans="2:4" ht="25.5" x14ac:dyDescent="0.2">
      <c r="B61" s="12" t="s">
        <v>105</v>
      </c>
      <c r="C61" s="15" t="s">
        <v>106</v>
      </c>
      <c r="D61" s="23">
        <v>125</v>
      </c>
    </row>
    <row r="62" spans="2:4" ht="25.5" x14ac:dyDescent="0.2">
      <c r="B62" s="12" t="s">
        <v>107</v>
      </c>
      <c r="C62" s="15" t="s">
        <v>108</v>
      </c>
      <c r="D62" s="23">
        <v>155</v>
      </c>
    </row>
    <row r="63" spans="2:4" ht="51" x14ac:dyDescent="0.2">
      <c r="B63" s="12" t="s">
        <v>109</v>
      </c>
      <c r="C63" s="15" t="s">
        <v>110</v>
      </c>
      <c r="D63" s="23">
        <v>948</v>
      </c>
    </row>
    <row r="64" spans="2:4" ht="51" x14ac:dyDescent="0.2">
      <c r="B64" s="12" t="s">
        <v>111</v>
      </c>
      <c r="C64" s="15" t="s">
        <v>112</v>
      </c>
      <c r="D64" s="23">
        <v>5</v>
      </c>
    </row>
    <row r="65" spans="1:4" ht="25.5" x14ac:dyDescent="0.2">
      <c r="B65" s="12" t="s">
        <v>113</v>
      </c>
      <c r="C65" s="15" t="s">
        <v>114</v>
      </c>
      <c r="D65" s="23">
        <v>15</v>
      </c>
    </row>
    <row r="66" spans="1:4" ht="63.75" x14ac:dyDescent="0.2">
      <c r="B66" s="12" t="s">
        <v>115</v>
      </c>
      <c r="C66" s="15" t="s">
        <v>116</v>
      </c>
      <c r="D66" s="23">
        <v>125</v>
      </c>
    </row>
    <row r="67" spans="1:4" ht="38.25" x14ac:dyDescent="0.2">
      <c r="B67" s="12" t="s">
        <v>117</v>
      </c>
      <c r="C67" s="15" t="s">
        <v>118</v>
      </c>
      <c r="D67" s="23">
        <v>4665</v>
      </c>
    </row>
    <row r="68" spans="1:4" s="6" customFormat="1" x14ac:dyDescent="0.2">
      <c r="B68" s="10"/>
      <c r="C68" s="11" t="s">
        <v>119</v>
      </c>
      <c r="D68" s="27">
        <f>D56+D53+D51+D46+D37</f>
        <v>348956</v>
      </c>
    </row>
    <row r="69" spans="1:4" s="6" customFormat="1" x14ac:dyDescent="0.2">
      <c r="B69" s="10" t="s">
        <v>120</v>
      </c>
      <c r="C69" s="11" t="s">
        <v>121</v>
      </c>
      <c r="D69" s="8">
        <f>SUM(D70:D98)</f>
        <v>929494.32999999984</v>
      </c>
    </row>
    <row r="70" spans="1:4" s="30" customFormat="1" ht="25.5" x14ac:dyDescent="0.2">
      <c r="A70" s="31" t="s">
        <v>122</v>
      </c>
      <c r="B70" s="32" t="s">
        <v>123</v>
      </c>
      <c r="C70" s="29" t="s">
        <v>124</v>
      </c>
      <c r="D70" s="33">
        <v>13038.7</v>
      </c>
    </row>
    <row r="71" spans="1:4" s="30" customFormat="1" ht="38.25" x14ac:dyDescent="0.2">
      <c r="A71" s="31"/>
      <c r="B71" s="32" t="s">
        <v>128</v>
      </c>
      <c r="C71" s="29" t="s">
        <v>129</v>
      </c>
      <c r="D71" s="33">
        <v>3000</v>
      </c>
    </row>
    <row r="72" spans="1:4" s="30" customFormat="1" ht="74.25" customHeight="1" x14ac:dyDescent="0.2">
      <c r="B72" s="32" t="s">
        <v>177</v>
      </c>
      <c r="C72" s="29" t="s">
        <v>178</v>
      </c>
      <c r="D72" s="33">
        <v>26465</v>
      </c>
    </row>
    <row r="73" spans="1:4" s="30" customFormat="1" ht="51" x14ac:dyDescent="0.2">
      <c r="B73" s="32" t="s">
        <v>125</v>
      </c>
      <c r="C73" s="29" t="s">
        <v>126</v>
      </c>
      <c r="D73" s="33">
        <v>8300</v>
      </c>
    </row>
    <row r="74" spans="1:4" s="30" customFormat="1" ht="51" x14ac:dyDescent="0.2">
      <c r="B74" s="32" t="s">
        <v>127</v>
      </c>
      <c r="C74" s="29" t="s">
        <v>183</v>
      </c>
      <c r="D74" s="33">
        <v>859.5</v>
      </c>
    </row>
    <row r="75" spans="1:4" s="30" customFormat="1" ht="51" x14ac:dyDescent="0.2">
      <c r="B75" s="32" t="s">
        <v>179</v>
      </c>
      <c r="C75" s="29" t="s">
        <v>180</v>
      </c>
      <c r="D75" s="33">
        <v>6275.2</v>
      </c>
    </row>
    <row r="76" spans="1:4" ht="38.25" x14ac:dyDescent="0.2">
      <c r="B76" s="32" t="s">
        <v>130</v>
      </c>
      <c r="C76" s="29" t="s">
        <v>131</v>
      </c>
      <c r="D76" s="33">
        <v>1766.9</v>
      </c>
    </row>
    <row r="77" spans="1:4" ht="76.5" x14ac:dyDescent="0.2">
      <c r="B77" s="32" t="s">
        <v>132</v>
      </c>
      <c r="C77" s="29" t="s">
        <v>133</v>
      </c>
      <c r="D77" s="33">
        <f>1937.6+354.4</f>
        <v>2292</v>
      </c>
    </row>
    <row r="78" spans="1:4" ht="38.25" x14ac:dyDescent="0.2">
      <c r="B78" s="32" t="s">
        <v>134</v>
      </c>
      <c r="C78" s="29" t="s">
        <v>135</v>
      </c>
      <c r="D78" s="33">
        <v>2175.8000000000002</v>
      </c>
    </row>
    <row r="79" spans="1:4" ht="38.25" x14ac:dyDescent="0.2">
      <c r="B79" s="28" t="s">
        <v>136</v>
      </c>
      <c r="C79" s="34" t="s">
        <v>137</v>
      </c>
      <c r="D79" s="33">
        <v>571.4</v>
      </c>
    </row>
    <row r="80" spans="1:4" ht="51" x14ac:dyDescent="0.2">
      <c r="B80" s="28" t="s">
        <v>138</v>
      </c>
      <c r="C80" s="34" t="s">
        <v>139</v>
      </c>
      <c r="D80" s="33">
        <v>403.2</v>
      </c>
    </row>
    <row r="81" spans="2:4" ht="25.5" x14ac:dyDescent="0.2">
      <c r="B81" s="32" t="s">
        <v>140</v>
      </c>
      <c r="C81" s="29" t="s">
        <v>141</v>
      </c>
      <c r="D81" s="33">
        <v>458.8</v>
      </c>
    </row>
    <row r="82" spans="2:4" ht="25.5" x14ac:dyDescent="0.2">
      <c r="B82" s="32" t="s">
        <v>142</v>
      </c>
      <c r="C82" s="29" t="s">
        <v>143</v>
      </c>
      <c r="D82" s="33">
        <v>5629.2</v>
      </c>
    </row>
    <row r="83" spans="2:4" ht="191.25" x14ac:dyDescent="0.2">
      <c r="B83" s="32" t="s">
        <v>144</v>
      </c>
      <c r="C83" s="29" t="s">
        <v>145</v>
      </c>
      <c r="D83" s="33">
        <f>247153.43+76370.4+23101.2+10303</f>
        <v>356928.02999999997</v>
      </c>
    </row>
    <row r="84" spans="2:4" ht="191.25" x14ac:dyDescent="0.2">
      <c r="B84" s="35" t="s">
        <v>146</v>
      </c>
      <c r="C84" s="17" t="s">
        <v>147</v>
      </c>
      <c r="D84" s="14">
        <f>3049.2+117.6</f>
        <v>3166.7999999999997</v>
      </c>
    </row>
    <row r="85" spans="2:4" ht="165.75" x14ac:dyDescent="0.2">
      <c r="B85" s="36" t="s">
        <v>148</v>
      </c>
      <c r="C85" s="17" t="s">
        <v>149</v>
      </c>
      <c r="D85" s="14">
        <f>374869.8+42360.3-25198.8-518.1</f>
        <v>391513.2</v>
      </c>
    </row>
    <row r="86" spans="2:4" ht="165.75" x14ac:dyDescent="0.2">
      <c r="B86" s="12" t="s">
        <v>150</v>
      </c>
      <c r="C86" s="15" t="s">
        <v>151</v>
      </c>
      <c r="D86" s="14">
        <f>8057.3-11.2</f>
        <v>8046.1</v>
      </c>
    </row>
    <row r="87" spans="2:4" ht="76.5" x14ac:dyDescent="0.2">
      <c r="B87" s="37" t="s">
        <v>171</v>
      </c>
      <c r="C87" s="15" t="s">
        <v>170</v>
      </c>
      <c r="D87" s="14">
        <v>150</v>
      </c>
    </row>
    <row r="88" spans="2:4" ht="51" x14ac:dyDescent="0.2">
      <c r="B88" s="12" t="s">
        <v>152</v>
      </c>
      <c r="C88" s="15" t="s">
        <v>153</v>
      </c>
      <c r="D88" s="14">
        <v>22997.7</v>
      </c>
    </row>
    <row r="89" spans="2:4" ht="63.75" x14ac:dyDescent="0.2">
      <c r="B89" s="12" t="s">
        <v>154</v>
      </c>
      <c r="C89" s="15" t="s">
        <v>155</v>
      </c>
      <c r="D89" s="14">
        <v>2057.1</v>
      </c>
    </row>
    <row r="90" spans="2:4" ht="76.5" x14ac:dyDescent="0.2">
      <c r="B90" s="28" t="s">
        <v>156</v>
      </c>
      <c r="C90" s="34" t="s">
        <v>157</v>
      </c>
      <c r="D90" s="33">
        <v>1588.8</v>
      </c>
    </row>
    <row r="91" spans="2:4" ht="51" x14ac:dyDescent="0.2">
      <c r="B91" s="28" t="s">
        <v>158</v>
      </c>
      <c r="C91" s="34" t="s">
        <v>159</v>
      </c>
      <c r="D91" s="33">
        <f>362.3</f>
        <v>362.3</v>
      </c>
    </row>
    <row r="92" spans="2:4" ht="30.75" customHeight="1" x14ac:dyDescent="0.2">
      <c r="B92" s="28" t="s">
        <v>172</v>
      </c>
      <c r="C92" s="34" t="s">
        <v>173</v>
      </c>
      <c r="D92" s="33">
        <v>1301.2</v>
      </c>
    </row>
    <row r="93" spans="2:4" ht="25.5" x14ac:dyDescent="0.2">
      <c r="B93" s="38" t="s">
        <v>162</v>
      </c>
      <c r="C93" s="17" t="s">
        <v>163</v>
      </c>
      <c r="D93" s="14">
        <v>5193.7</v>
      </c>
    </row>
    <row r="94" spans="2:4" ht="25.5" x14ac:dyDescent="0.2">
      <c r="B94" s="38" t="s">
        <v>164</v>
      </c>
      <c r="C94" s="17" t="s">
        <v>165</v>
      </c>
      <c r="D94" s="14">
        <v>8217</v>
      </c>
    </row>
    <row r="95" spans="2:4" ht="25.5" x14ac:dyDescent="0.2">
      <c r="B95" s="38" t="s">
        <v>166</v>
      </c>
      <c r="C95" s="39" t="s">
        <v>167</v>
      </c>
      <c r="D95" s="14">
        <v>17216.599999999999</v>
      </c>
    </row>
    <row r="96" spans="2:4" ht="63.75" x14ac:dyDescent="0.2">
      <c r="B96" s="28" t="s">
        <v>168</v>
      </c>
      <c r="C96" s="34" t="s">
        <v>169</v>
      </c>
      <c r="D96" s="33">
        <v>23613.5</v>
      </c>
    </row>
    <row r="97" spans="2:4" ht="51" x14ac:dyDescent="0.2">
      <c r="B97" s="28" t="s">
        <v>160</v>
      </c>
      <c r="C97" s="34" t="s">
        <v>161</v>
      </c>
      <c r="D97" s="33">
        <f>8793+2291</f>
        <v>11084</v>
      </c>
    </row>
    <row r="98" spans="2:4" ht="25.5" x14ac:dyDescent="0.2">
      <c r="B98" s="28" t="s">
        <v>181</v>
      </c>
      <c r="C98" s="34" t="s">
        <v>182</v>
      </c>
      <c r="D98" s="33">
        <v>4822.6000000000004</v>
      </c>
    </row>
    <row r="101" spans="2:4" x14ac:dyDescent="0.2">
      <c r="D101" s="40"/>
    </row>
    <row r="102" spans="2:4" x14ac:dyDescent="0.2">
      <c r="D102" s="40"/>
    </row>
    <row r="103" spans="2:4" x14ac:dyDescent="0.2">
      <c r="D103" s="40"/>
    </row>
    <row r="104" spans="2:4" x14ac:dyDescent="0.2">
      <c r="D104" s="40"/>
    </row>
    <row r="105" spans="2:4" x14ac:dyDescent="0.2">
      <c r="D105" s="40"/>
    </row>
  </sheetData>
  <mergeCells count="4">
    <mergeCell ref="C2:D2"/>
    <mergeCell ref="C3:D3"/>
    <mergeCell ref="B5:D5"/>
    <mergeCell ref="B6:D6"/>
  </mergeCells>
  <pageMargins left="1.1811023622047245" right="0.39370078740157483" top="0.82677165354330717" bottom="0.78740157480314965" header="0.82677165354330717" footer="0.51181102362204722"/>
  <pageSetup paperSize="9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</vt:lpstr>
      <vt:lpstr>'2016'!Заголовки_для_печати</vt:lpstr>
      <vt:lpstr>'2016'!Область_печати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Лоскутова Валентина Александровна</dc:creator>
  <cp:lastModifiedBy>Оксана Анатольевна Загайнова</cp:lastModifiedBy>
  <cp:lastPrinted>2016-03-28T05:12:59Z</cp:lastPrinted>
  <dcterms:created xsi:type="dcterms:W3CDTF">2015-10-19T05:22:14Z</dcterms:created>
  <dcterms:modified xsi:type="dcterms:W3CDTF">2016-03-30T09:37:53Z</dcterms:modified>
</cp:coreProperties>
</file>