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2017" sheetId="1" r:id="rId1"/>
  </sheets>
  <definedNames>
    <definedName name="_xlnm.Print_Titles" localSheetId="0">'2017'!$7:$8</definedName>
    <definedName name="_xlnm.Print_Area" localSheetId="0">'2017'!$B$1:$D$94</definedName>
  </definedNames>
  <calcPr calcId="145621"/>
</workbook>
</file>

<file path=xl/calcChain.xml><?xml version="1.0" encoding="utf-8"?>
<calcChain xmlns="http://schemas.openxmlformats.org/spreadsheetml/2006/main">
  <c r="D82" i="1" l="1"/>
  <c r="D84" i="1" l="1"/>
  <c r="D78" i="1"/>
  <c r="D72" i="1"/>
  <c r="D69" i="1" s="1"/>
  <c r="D56" i="1"/>
  <c r="D68" i="1" s="1"/>
  <c r="D53" i="1"/>
  <c r="D51" i="1"/>
  <c r="D46" i="1"/>
  <c r="D38" i="1"/>
  <c r="D33" i="1"/>
  <c r="D31" i="1"/>
  <c r="D27" i="1"/>
  <c r="D20" i="1"/>
  <c r="D37" i="1" s="1"/>
  <c r="D16" i="1"/>
  <c r="D12" i="1"/>
  <c r="D11" i="1"/>
  <c r="D8" i="1"/>
  <c r="D10" i="1" l="1"/>
  <c r="D9" i="1" s="1"/>
</calcChain>
</file>

<file path=xl/sharedStrings.xml><?xml version="1.0" encoding="utf-8"?>
<sst xmlns="http://schemas.openxmlformats.org/spreadsheetml/2006/main" count="177" uniqueCount="177">
  <si>
    <t>Приложение № 5</t>
  </si>
  <si>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</si>
  <si>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</si>
  <si>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2017 год</t>
  </si>
  <si>
    <t>(тыс. рублей)</t>
  </si>
  <si>
    <t>Код вида, подвида доходов бюджета</t>
  </si>
  <si>
    <t xml:space="preserve">Наименование 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</si>
  <si>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</si>
  <si>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</si>
  <si>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</si>
  <si>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</si>
  <si>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</si>
  <si>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</si>
  <si>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</si>
  <si>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</si>
  <si>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</si>
  <si>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</si>
  <si>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</si>
  <si>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</si>
  <si>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</si>
  <si>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</si>
  <si>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</si>
  <si>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</si>
  <si>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</si>
  <si>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</si>
  <si>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</si>
  <si>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</si>
  <si>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</si>
  <si>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</si>
  <si>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</si>
  <si>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</si>
  <si>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</si>
  <si>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</si>
  <si>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</si>
  <si>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</si>
  <si>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</si>
  <si>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</si>
  <si>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</si>
  <si>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</si>
  <si>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</si>
  <si>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</si>
  <si>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</si>
  <si>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</si>
  <si>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</si>
  <si>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</si>
  <si>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</si>
  <si>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</si>
  <si>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</si>
  <si>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</si>
  <si>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</si>
  <si>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</si>
  <si>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107 01000 01 0000 110</t>
  </si>
  <si>
    <t>Налог на добычу полезных ископаемых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</si>
  <si>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</si>
  <si>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</si>
  <si>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</si>
  <si>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</si>
  <si>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</si>
  <si>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</si>
  <si>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</si>
  <si>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</si>
  <si>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</si>
  <si>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</si>
  <si>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</si>
  <si>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</si>
  <si>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</si>
  <si>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</si>
  <si>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</si>
  <si>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</si>
  <si>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</si>
  <si>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</si>
  <si>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</si>
  <si>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</si>
  <si>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</si>
  <si>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</si>
  <si>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</si>
  <si>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</si>
  <si>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</si>
  <si>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</si>
  <si>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</si>
  <si>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</si>
  <si>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</si>
  <si>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</si>
  <si>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</si>
  <si>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</si>
  <si>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</si>
  <si>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</si>
  <si>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</si>
  <si>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</si>
  <si>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</si>
  <si>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</si>
  <si>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</si>
  <si>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</si>
  <si>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</si>
  <si>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</si>
  <si>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</si>
  <si>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</si>
  <si>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</si>
  <si>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</si>
  <si>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</si>
  <si>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</si>
  <si>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</si>
  <si>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</si>
  <si>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</si>
  <si>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</si>
  <si>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</si>
  <si>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</si>
  <si>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</si>
  <si>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</si>
  <si>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</si>
  <si>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</si>
  <si>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</si>
  <si>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</si>
  <si>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</si>
  <si>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</si>
  <si>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</si>
  <si>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</si>
  <si>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</si>
  <si>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</si>
  <si>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</si>
  <si>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</si>
  <si>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</si>
  <si>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</si>
  <si>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</si>
  <si>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</si>
  <si>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</si>
  <si>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</si>
  <si>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Дотации бюджетам городских округов на выравнивание бюджетной обеспеченности</t>
  </si>
  <si>
    <t>202 15001 04 0000 151</t>
  </si>
  <si>
    <t>Дотации бюджетам городских округов на поддержку мер по обеспечению сбалансированности бюджетов</t>
  </si>
  <si>
    <t>202 15002 04 0000 151</t>
  </si>
  <si>
    <t>Субсидии бюджетам городских округов на обеспечение жильем молодых семей</t>
  </si>
  <si>
    <t>202 29999 04 7136 151</t>
  </si>
  <si>
    <t>Субсидии бюджетам городских округов на обеспечение жильем молодых семей при рождении (усыновлении) ребенка (детей)</t>
  </si>
  <si>
    <t>202 29999 04 7137 151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</si>
  <si>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</si>
  <si>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202 25064 04 0000 151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</si>
  <si>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</si>
  <si>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202 20216 04 0000 151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</si>
  <si>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</si>
  <si>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202 29999 04 7113 151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</si>
  <si>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</si>
  <si>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202 35260 04 0000 151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</si>
  <si>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</si>
  <si>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 xml:space="preserve">202 30024 04 7202 151    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</si>
  <si>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</si>
  <si>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202 30024 04 7206 151</t>
  </si>
  <si>
    <t>Субвенции бюджетам городских округов на создание и обеспечение деятельности административных комиссий</t>
  </si>
  <si>
    <t>202 30024 04 7210 151</t>
  </si>
  <si>
    <t>Субвенции бюджетам городских округов на организацию и осуществление деятельности по опеке и попечительству</t>
  </si>
  <si>
    <t>202 30024 04 7211 151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</si>
  <si>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</si>
  <si>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202 30024 04 7212 151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</si>
  <si>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</si>
  <si>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202 30024 04 7213 151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</si>
  <si>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</si>
  <si>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202 30024 04 7214 151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</si>
  <si>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</si>
  <si>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202 30024 04 7215 151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</si>
  <si>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</si>
  <si>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202 30024 04 7216 151</t>
  </si>
  <si>
    <t>Субвенции бюджетам городских округов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</si>
  <si>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</t>
  </si>
  <si>
    <t>202 30024 04 7231 151</t>
  </si>
  <si>
    <t>Субвенции бюджетам городских округов по организации отдыха и оздоровления детей-сирот и детей, оставшихся без попечения родителей</t>
  </si>
  <si>
    <t>202 30024 04 7232 151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</si>
  <si>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</si>
  <si>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202 30024 04 7251 151</t>
  </si>
  <si>
    <t>Субвенции бюджетам городских округов на проведение мероприятий по обустройству, содержанию, строительству и консервации скотомогильников (биотермических ям)</t>
  </si>
  <si>
    <t>202 30024 04 7253 151</t>
  </si>
  <si>
    <t>Субвенции бюджетам городских округов на проведение мероприятий по отлову и содержанию безнадзорных животных</t>
  </si>
  <si>
    <t>202 30024 04 7254 151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</si>
  <si>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</si>
  <si>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202 35082 04 0000 151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</si>
  <si>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</si>
  <si>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202 30029 04 0000 151</t>
  </si>
  <si>
    <t>202 30027 04 7217 151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</si>
</sst>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 vertical="top" wrapText="1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top" wrapText="1"/>
    </xf>
    <xf numFmtId="49" fontId="0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top" wrapText="1"/>
    </xf>
    <xf numFmtId="164" fontId="0" fillId="2" borderId="2" xfId="0" applyNumberFormat="1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right" vertical="center" wrapText="1"/>
    </xf>
    <xf numFmtId="3" fontId="0" fillId="2" borderId="2" xfId="0" applyNumberFormat="1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Border="1" applyAlignment="1">
      <alignment vertical="center"/>
    </xf>
    <xf numFmtId="164" fontId="0" fillId="2" borderId="2" xfId="0" applyNumberFormat="1" applyFont="1" applyFill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0" fontId="0" fillId="2" borderId="2" xfId="0" applyFont="1" applyFill="1" applyBorder="1" applyAlignment="1">
      <alignment horizontal="left" vertical="center" wrapText="1"/>
    </xf>
    <xf numFmtId="3" fontId="0" fillId="0" borderId="2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 applyAlignment="1">
      <alignment horizontal="left" vertical="top" wrapText="1"/>
    </xf>
    <xf numFmtId="0" fontId="0" fillId="2" borderId="2" xfId="0" applyFont="1" applyFill="1" applyBorder="1" applyAlignment="1">
      <alignment vertical="top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view="pageBreakPreview" topLeftCell="B76" zoomScale="110" zoomScaleNormal="85" zoomScaleSheetLayoutView="110" workbookViewId="0">
      <selection activeCell="C82" sqref="C82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5703125" style="1" customWidth="1"/>
    <col min="5" max="16384" width="9.140625" style="1"/>
  </cols>
  <sheetData>
    <row r="1" spans="2:4" x14ac:dyDescent="0.2">
      <c r="C1" s="2"/>
      <c r="D1" s="3" t="s">
        <v>0</v>
      </c>
    </row>
    <row r="2" spans="2:4" x14ac:dyDescent="0.2">
      <c r="C2" s="39" t="s">
        <v>1</v>
      </c>
      <c r="D2" s="39"/>
    </row>
    <row r="3" spans="2:4" x14ac:dyDescent="0.2">
      <c r="C3" s="39" t="s">
        <v>2</v>
      </c>
      <c r="D3" s="39"/>
    </row>
    <row r="4" spans="2:4" x14ac:dyDescent="0.2">
      <c r="C4" s="2"/>
      <c r="D4" s="2"/>
    </row>
    <row r="5" spans="2:4" ht="32.25" customHeight="1" x14ac:dyDescent="0.2">
      <c r="B5" s="40" t="s">
        <v>3</v>
      </c>
      <c r="C5" s="40"/>
      <c r="D5" s="40"/>
    </row>
    <row r="6" spans="2:4" x14ac:dyDescent="0.2">
      <c r="B6" s="41" t="s">
        <v>4</v>
      </c>
      <c r="C6" s="41"/>
      <c r="D6" s="41"/>
    </row>
    <row r="7" spans="2:4" ht="25.5" x14ac:dyDescent="0.2">
      <c r="B7" s="4" t="s">
        <v>5</v>
      </c>
      <c r="C7" s="4" t="s">
        <v>6</v>
      </c>
      <c r="D7" s="5" t="s">
        <v>7</v>
      </c>
    </row>
    <row r="8" spans="2:4" x14ac:dyDescent="0.2">
      <c r="B8" s="5">
        <v>1</v>
      </c>
      <c r="C8" s="5">
        <v>2</v>
      </c>
      <c r="D8" s="5">
        <f t="shared" ref="D8" si="0">C8+1</f>
        <v>3</v>
      </c>
    </row>
    <row r="9" spans="2:4" x14ac:dyDescent="0.2">
      <c r="B9" s="6"/>
      <c r="C9" s="6" t="s">
        <v>8</v>
      </c>
      <c r="D9" s="7">
        <f>D10+D69</f>
        <v>2232823.1</v>
      </c>
    </row>
    <row r="10" spans="2:4" x14ac:dyDescent="0.2">
      <c r="B10" s="6" t="s">
        <v>9</v>
      </c>
      <c r="C10" s="8" t="s">
        <v>10</v>
      </c>
      <c r="D10" s="7">
        <f>SUM(D37+D68)</f>
        <v>1084200</v>
      </c>
    </row>
    <row r="11" spans="2:4" x14ac:dyDescent="0.2">
      <c r="B11" s="6" t="s">
        <v>11</v>
      </c>
      <c r="C11" s="8" t="s">
        <v>12</v>
      </c>
      <c r="D11" s="7">
        <f>SUM(D12)</f>
        <v>380813</v>
      </c>
    </row>
    <row r="12" spans="2:4" x14ac:dyDescent="0.2">
      <c r="B12" s="9" t="s">
        <v>13</v>
      </c>
      <c r="C12" s="10" t="s">
        <v>14</v>
      </c>
      <c r="D12" s="7">
        <f>SUM(D13+D14+D15)</f>
        <v>380813</v>
      </c>
    </row>
    <row r="13" spans="2:4" ht="63.75" x14ac:dyDescent="0.2">
      <c r="B13" s="9" t="s">
        <v>15</v>
      </c>
      <c r="C13" s="11" t="s">
        <v>16</v>
      </c>
      <c r="D13" s="7">
        <v>372462</v>
      </c>
    </row>
    <row r="14" spans="2:4" ht="102" x14ac:dyDescent="0.2">
      <c r="B14" s="9" t="s">
        <v>17</v>
      </c>
      <c r="C14" s="11" t="s">
        <v>18</v>
      </c>
      <c r="D14" s="7">
        <v>4841</v>
      </c>
    </row>
    <row r="15" spans="2:4" ht="38.25" x14ac:dyDescent="0.2">
      <c r="B15" s="9" t="s">
        <v>19</v>
      </c>
      <c r="C15" s="10" t="s">
        <v>20</v>
      </c>
      <c r="D15" s="7">
        <v>3510</v>
      </c>
    </row>
    <row r="16" spans="2:4" ht="25.5" x14ac:dyDescent="0.2">
      <c r="B16" s="9" t="s">
        <v>21</v>
      </c>
      <c r="C16" s="10" t="s">
        <v>22</v>
      </c>
      <c r="D16" s="12">
        <f>D17+D18+D19</f>
        <v>2852</v>
      </c>
    </row>
    <row r="17" spans="2:4" ht="67.5" customHeight="1" x14ac:dyDescent="0.2">
      <c r="B17" s="9" t="s">
        <v>23</v>
      </c>
      <c r="C17" s="10" t="s">
        <v>24</v>
      </c>
      <c r="D17" s="12">
        <v>1194</v>
      </c>
    </row>
    <row r="18" spans="2:4" ht="68.25" customHeight="1" x14ac:dyDescent="0.2">
      <c r="B18" s="9" t="s">
        <v>25</v>
      </c>
      <c r="C18" s="10" t="s">
        <v>26</v>
      </c>
      <c r="D18" s="12">
        <v>17</v>
      </c>
    </row>
    <row r="19" spans="2:4" ht="70.5" customHeight="1" x14ac:dyDescent="0.2">
      <c r="B19" s="9" t="s">
        <v>27</v>
      </c>
      <c r="C19" s="10" t="s">
        <v>28</v>
      </c>
      <c r="D19" s="12">
        <v>1641</v>
      </c>
    </row>
    <row r="20" spans="2:4" x14ac:dyDescent="0.2">
      <c r="B20" s="9" t="s">
        <v>29</v>
      </c>
      <c r="C20" s="13" t="s">
        <v>30</v>
      </c>
      <c r="D20" s="7">
        <f>D21+D22+D26+D24+D23+D25</f>
        <v>86959</v>
      </c>
    </row>
    <row r="21" spans="2:4" ht="25.5" x14ac:dyDescent="0.2">
      <c r="B21" s="9" t="s">
        <v>31</v>
      </c>
      <c r="C21" s="13" t="s">
        <v>32</v>
      </c>
      <c r="D21" s="7">
        <v>7820</v>
      </c>
    </row>
    <row r="22" spans="2:4" ht="38.25" x14ac:dyDescent="0.2">
      <c r="B22" s="9" t="s">
        <v>33</v>
      </c>
      <c r="C22" s="13" t="s">
        <v>34</v>
      </c>
      <c r="D22" s="7">
        <v>2153</v>
      </c>
    </row>
    <row r="23" spans="2:4" ht="25.5" x14ac:dyDescent="0.2">
      <c r="B23" s="14" t="s">
        <v>35</v>
      </c>
      <c r="C23" s="15" t="s">
        <v>36</v>
      </c>
      <c r="D23" s="7">
        <v>656</v>
      </c>
    </row>
    <row r="24" spans="2:4" ht="25.5" x14ac:dyDescent="0.2">
      <c r="B24" s="9" t="s">
        <v>37</v>
      </c>
      <c r="C24" s="10" t="s">
        <v>38</v>
      </c>
      <c r="D24" s="7">
        <v>70300</v>
      </c>
    </row>
    <row r="25" spans="2:4" x14ac:dyDescent="0.2">
      <c r="B25" s="9" t="s">
        <v>39</v>
      </c>
      <c r="C25" s="10" t="s">
        <v>40</v>
      </c>
      <c r="D25" s="7">
        <v>14</v>
      </c>
    </row>
    <row r="26" spans="2:4" ht="30.75" customHeight="1" x14ac:dyDescent="0.2">
      <c r="B26" s="9" t="s">
        <v>41</v>
      </c>
      <c r="C26" s="10" t="s">
        <v>42</v>
      </c>
      <c r="D26" s="7">
        <v>6016</v>
      </c>
    </row>
    <row r="27" spans="2:4" x14ac:dyDescent="0.2">
      <c r="B27" s="9" t="s">
        <v>43</v>
      </c>
      <c r="C27" s="13" t="s">
        <v>44</v>
      </c>
      <c r="D27" s="7">
        <f>SUM(D28+D30+D29)</f>
        <v>231020</v>
      </c>
    </row>
    <row r="28" spans="2:4" ht="38.25" x14ac:dyDescent="0.2">
      <c r="B28" s="9" t="s">
        <v>45</v>
      </c>
      <c r="C28" s="10" t="s">
        <v>46</v>
      </c>
      <c r="D28" s="7">
        <v>11845</v>
      </c>
    </row>
    <row r="29" spans="2:4" ht="25.5" x14ac:dyDescent="0.2">
      <c r="B29" s="9" t="s">
        <v>47</v>
      </c>
      <c r="C29" s="10" t="s">
        <v>48</v>
      </c>
      <c r="D29" s="7">
        <v>216600</v>
      </c>
    </row>
    <row r="30" spans="2:4" ht="38.25" x14ac:dyDescent="0.2">
      <c r="B30" s="9" t="s">
        <v>49</v>
      </c>
      <c r="C30" s="10" t="s">
        <v>50</v>
      </c>
      <c r="D30" s="7">
        <v>2575</v>
      </c>
    </row>
    <row r="31" spans="2:4" x14ac:dyDescent="0.2">
      <c r="B31" s="9" t="s">
        <v>51</v>
      </c>
      <c r="C31" s="10" t="s">
        <v>52</v>
      </c>
      <c r="D31" s="7">
        <f>D32</f>
        <v>115</v>
      </c>
    </row>
    <row r="32" spans="2:4" ht="15.75" customHeight="1" x14ac:dyDescent="0.2">
      <c r="B32" s="16" t="s">
        <v>53</v>
      </c>
      <c r="C32" s="10" t="s">
        <v>54</v>
      </c>
      <c r="D32" s="7">
        <v>115</v>
      </c>
    </row>
    <row r="33" spans="2:4" x14ac:dyDescent="0.2">
      <c r="B33" s="9" t="s">
        <v>55</v>
      </c>
      <c r="C33" s="13" t="s">
        <v>56</v>
      </c>
      <c r="D33" s="7">
        <f>SUM(D34+D35+D36)</f>
        <v>19385</v>
      </c>
    </row>
    <row r="34" spans="2:4" ht="38.25" x14ac:dyDescent="0.2">
      <c r="B34" s="9" t="s">
        <v>57</v>
      </c>
      <c r="C34" s="10" t="s">
        <v>58</v>
      </c>
      <c r="D34" s="7">
        <v>19300</v>
      </c>
    </row>
    <row r="35" spans="2:4" ht="25.5" x14ac:dyDescent="0.2">
      <c r="B35" s="9" t="s">
        <v>59</v>
      </c>
      <c r="C35" s="10" t="s">
        <v>60</v>
      </c>
      <c r="D35" s="7">
        <v>60</v>
      </c>
    </row>
    <row r="36" spans="2:4" ht="76.5" x14ac:dyDescent="0.2">
      <c r="B36" s="9" t="s">
        <v>61</v>
      </c>
      <c r="C36" s="11" t="s">
        <v>62</v>
      </c>
      <c r="D36" s="7">
        <v>25</v>
      </c>
    </row>
    <row r="37" spans="2:4" x14ac:dyDescent="0.2">
      <c r="B37" s="17"/>
      <c r="C37" s="10" t="s">
        <v>63</v>
      </c>
      <c r="D37" s="18">
        <f>SUM(D11+D16+D20+D27+D31+D33)</f>
        <v>721144</v>
      </c>
    </row>
    <row r="38" spans="2:4" ht="25.5" x14ac:dyDescent="0.2">
      <c r="B38" s="9" t="s">
        <v>64</v>
      </c>
      <c r="C38" s="10" t="s">
        <v>65</v>
      </c>
      <c r="D38" s="7">
        <f>SUM(D39:D45)</f>
        <v>257051</v>
      </c>
    </row>
    <row r="39" spans="2:4" ht="76.5" x14ac:dyDescent="0.2">
      <c r="B39" s="9" t="s">
        <v>66</v>
      </c>
      <c r="C39" s="11" t="s">
        <v>67</v>
      </c>
      <c r="D39" s="7">
        <v>185156</v>
      </c>
    </row>
    <row r="40" spans="2:4" ht="63.75" x14ac:dyDescent="0.2">
      <c r="B40" s="9" t="s">
        <v>68</v>
      </c>
      <c r="C40" s="10" t="s">
        <v>69</v>
      </c>
      <c r="D40" s="7">
        <v>2146</v>
      </c>
    </row>
    <row r="41" spans="2:4" ht="63.75" x14ac:dyDescent="0.2">
      <c r="B41" s="9" t="s">
        <v>70</v>
      </c>
      <c r="C41" s="10" t="s">
        <v>71</v>
      </c>
      <c r="D41" s="7">
        <v>16</v>
      </c>
    </row>
    <row r="42" spans="2:4" ht="38.25" x14ac:dyDescent="0.2">
      <c r="B42" s="9" t="s">
        <v>72</v>
      </c>
      <c r="C42" s="10" t="s">
        <v>73</v>
      </c>
      <c r="D42" s="7">
        <v>55000</v>
      </c>
    </row>
    <row r="43" spans="2:4" ht="51" x14ac:dyDescent="0.2">
      <c r="B43" s="9" t="s">
        <v>74</v>
      </c>
      <c r="C43" s="10" t="s">
        <v>75</v>
      </c>
      <c r="D43" s="19">
        <v>4700</v>
      </c>
    </row>
    <row r="44" spans="2:4" ht="38.25" x14ac:dyDescent="0.2">
      <c r="B44" s="9" t="s">
        <v>76</v>
      </c>
      <c r="C44" s="10" t="s">
        <v>77</v>
      </c>
      <c r="D44" s="19">
        <v>1104</v>
      </c>
    </row>
    <row r="45" spans="2:4" ht="76.5" x14ac:dyDescent="0.2">
      <c r="B45" s="20" t="s">
        <v>78</v>
      </c>
      <c r="C45" s="21" t="s">
        <v>79</v>
      </c>
      <c r="D45" s="22">
        <v>8929</v>
      </c>
    </row>
    <row r="46" spans="2:4" ht="25.5" x14ac:dyDescent="0.2">
      <c r="B46" s="9" t="s">
        <v>80</v>
      </c>
      <c r="C46" s="10" t="s">
        <v>81</v>
      </c>
      <c r="D46" s="19">
        <f>D47+D48+D49+D50</f>
        <v>8033</v>
      </c>
    </row>
    <row r="47" spans="2:4" ht="25.5" x14ac:dyDescent="0.2">
      <c r="B47" s="9" t="s">
        <v>82</v>
      </c>
      <c r="C47" s="10" t="s">
        <v>83</v>
      </c>
      <c r="D47" s="19">
        <v>3900</v>
      </c>
    </row>
    <row r="48" spans="2:4" ht="25.5" x14ac:dyDescent="0.2">
      <c r="B48" s="9" t="s">
        <v>84</v>
      </c>
      <c r="C48" s="10" t="s">
        <v>85</v>
      </c>
      <c r="D48" s="19">
        <v>30</v>
      </c>
    </row>
    <row r="49" spans="2:4" ht="25.5" x14ac:dyDescent="0.2">
      <c r="B49" s="9" t="s">
        <v>86</v>
      </c>
      <c r="C49" s="10" t="s">
        <v>87</v>
      </c>
      <c r="D49" s="19">
        <v>3</v>
      </c>
    </row>
    <row r="50" spans="2:4" ht="25.5" x14ac:dyDescent="0.2">
      <c r="B50" s="9" t="s">
        <v>88</v>
      </c>
      <c r="C50" s="10" t="s">
        <v>89</v>
      </c>
      <c r="D50" s="19">
        <v>4100</v>
      </c>
    </row>
    <row r="51" spans="2:4" ht="25.5" x14ac:dyDescent="0.2">
      <c r="B51" s="9" t="s">
        <v>90</v>
      </c>
      <c r="C51" s="10" t="s">
        <v>91</v>
      </c>
      <c r="D51" s="19">
        <f>SUM(D52:D52)</f>
        <v>3301</v>
      </c>
    </row>
    <row r="52" spans="2:4" ht="25.5" x14ac:dyDescent="0.2">
      <c r="B52" s="9" t="s">
        <v>92</v>
      </c>
      <c r="C52" s="10" t="s">
        <v>93</v>
      </c>
      <c r="D52" s="19">
        <v>3301</v>
      </c>
    </row>
    <row r="53" spans="2:4" ht="25.5" x14ac:dyDescent="0.2">
      <c r="B53" s="9" t="s">
        <v>94</v>
      </c>
      <c r="C53" s="10" t="s">
        <v>95</v>
      </c>
      <c r="D53" s="19">
        <f>SUM(D55+D54)</f>
        <v>87513</v>
      </c>
    </row>
    <row r="54" spans="2:4" s="25" customFormat="1" ht="76.5" x14ac:dyDescent="0.2">
      <c r="B54" s="23" t="s">
        <v>96</v>
      </c>
      <c r="C54" s="24" t="s">
        <v>97</v>
      </c>
      <c r="D54" s="22">
        <v>83805</v>
      </c>
    </row>
    <row r="55" spans="2:4" ht="51" x14ac:dyDescent="0.2">
      <c r="B55" s="9" t="s">
        <v>98</v>
      </c>
      <c r="C55" s="10" t="s">
        <v>99</v>
      </c>
      <c r="D55" s="19">
        <v>3708</v>
      </c>
    </row>
    <row r="56" spans="2:4" x14ac:dyDescent="0.2">
      <c r="B56" s="9" t="s">
        <v>100</v>
      </c>
      <c r="C56" s="10" t="s">
        <v>101</v>
      </c>
      <c r="D56" s="19">
        <f>SUM(D57:D67)</f>
        <v>7158</v>
      </c>
    </row>
    <row r="57" spans="2:4" ht="63.75" x14ac:dyDescent="0.2">
      <c r="B57" s="9" t="s">
        <v>102</v>
      </c>
      <c r="C57" s="11" t="s">
        <v>103</v>
      </c>
      <c r="D57" s="19">
        <v>63</v>
      </c>
    </row>
    <row r="58" spans="2:4" ht="51" x14ac:dyDescent="0.2">
      <c r="B58" s="9" t="s">
        <v>104</v>
      </c>
      <c r="C58" s="10" t="s">
        <v>105</v>
      </c>
      <c r="D58" s="19">
        <v>18</v>
      </c>
    </row>
    <row r="59" spans="2:4" ht="51" x14ac:dyDescent="0.2">
      <c r="B59" s="9" t="s">
        <v>106</v>
      </c>
      <c r="C59" s="10" t="s">
        <v>107</v>
      </c>
      <c r="D59" s="19">
        <v>21</v>
      </c>
    </row>
    <row r="60" spans="2:4" ht="51" x14ac:dyDescent="0.2">
      <c r="B60" s="9" t="s">
        <v>108</v>
      </c>
      <c r="C60" s="10" t="s">
        <v>109</v>
      </c>
      <c r="D60" s="19">
        <v>830</v>
      </c>
    </row>
    <row r="61" spans="2:4" ht="25.5" x14ac:dyDescent="0.2">
      <c r="B61" s="9" t="s">
        <v>110</v>
      </c>
      <c r="C61" s="10" t="s">
        <v>111</v>
      </c>
      <c r="D61" s="19">
        <v>400</v>
      </c>
    </row>
    <row r="62" spans="2:4" ht="25.5" x14ac:dyDescent="0.2">
      <c r="B62" s="9" t="s">
        <v>112</v>
      </c>
      <c r="C62" s="10" t="s">
        <v>113</v>
      </c>
      <c r="D62" s="19">
        <v>250</v>
      </c>
    </row>
    <row r="63" spans="2:4" ht="51" x14ac:dyDescent="0.2">
      <c r="B63" s="9" t="s">
        <v>114</v>
      </c>
      <c r="C63" s="10" t="s">
        <v>115</v>
      </c>
      <c r="D63" s="19">
        <v>573</v>
      </c>
    </row>
    <row r="64" spans="2:4" ht="51" x14ac:dyDescent="0.2">
      <c r="B64" s="9" t="s">
        <v>116</v>
      </c>
      <c r="C64" s="10" t="s">
        <v>117</v>
      </c>
      <c r="D64" s="19">
        <v>5</v>
      </c>
    </row>
    <row r="65" spans="2:4" ht="25.5" x14ac:dyDescent="0.2">
      <c r="B65" s="9" t="s">
        <v>118</v>
      </c>
      <c r="C65" s="10" t="s">
        <v>119</v>
      </c>
      <c r="D65" s="19">
        <v>15</v>
      </c>
    </row>
    <row r="66" spans="2:4" ht="53.25" customHeight="1" x14ac:dyDescent="0.2">
      <c r="B66" s="9" t="s">
        <v>120</v>
      </c>
      <c r="C66" s="10" t="s">
        <v>121</v>
      </c>
      <c r="D66" s="19">
        <v>125</v>
      </c>
    </row>
    <row r="67" spans="2:4" ht="38.25" x14ac:dyDescent="0.2">
      <c r="B67" s="9" t="s">
        <v>122</v>
      </c>
      <c r="C67" s="10" t="s">
        <v>123</v>
      </c>
      <c r="D67" s="19">
        <v>4858</v>
      </c>
    </row>
    <row r="68" spans="2:4" x14ac:dyDescent="0.2">
      <c r="B68" s="26"/>
      <c r="C68" s="27" t="s">
        <v>124</v>
      </c>
      <c r="D68" s="28">
        <f>D56+D53+D51+D46+D38</f>
        <v>363056</v>
      </c>
    </row>
    <row r="69" spans="2:4" x14ac:dyDescent="0.2">
      <c r="B69" s="9" t="s">
        <v>125</v>
      </c>
      <c r="C69" s="10" t="s">
        <v>126</v>
      </c>
      <c r="D69" s="7">
        <f>SUM(D70:D94)</f>
        <v>1148623.1000000001</v>
      </c>
    </row>
    <row r="70" spans="2:4" ht="25.5" x14ac:dyDescent="0.2">
      <c r="B70" s="31" t="s">
        <v>128</v>
      </c>
      <c r="C70" s="24" t="s">
        <v>127</v>
      </c>
      <c r="D70" s="30">
        <v>90889.8</v>
      </c>
    </row>
    <row r="71" spans="2:4" ht="25.5" x14ac:dyDescent="0.2">
      <c r="B71" s="31" t="s">
        <v>130</v>
      </c>
      <c r="C71" s="24" t="s">
        <v>129</v>
      </c>
      <c r="D71" s="30">
        <v>98431.9</v>
      </c>
    </row>
    <row r="72" spans="2:4" ht="25.5" x14ac:dyDescent="0.2">
      <c r="B72" s="31" t="s">
        <v>132</v>
      </c>
      <c r="C72" s="13" t="s">
        <v>131</v>
      </c>
      <c r="D72" s="32">
        <f>8091.5</f>
        <v>8091.5</v>
      </c>
    </row>
    <row r="73" spans="2:4" ht="30" customHeight="1" x14ac:dyDescent="0.2">
      <c r="B73" s="31" t="s">
        <v>134</v>
      </c>
      <c r="C73" s="13" t="s">
        <v>133</v>
      </c>
      <c r="D73" s="32">
        <v>2837.2</v>
      </c>
    </row>
    <row r="74" spans="2:4" ht="51" x14ac:dyDescent="0.2">
      <c r="B74" s="31" t="s">
        <v>136</v>
      </c>
      <c r="C74" s="24" t="s">
        <v>135</v>
      </c>
      <c r="D74" s="32">
        <v>3000</v>
      </c>
    </row>
    <row r="75" spans="2:4" ht="76.5" x14ac:dyDescent="0.2">
      <c r="B75" s="29" t="s">
        <v>138</v>
      </c>
      <c r="C75" s="15" t="s">
        <v>137</v>
      </c>
      <c r="D75" s="32">
        <v>74648</v>
      </c>
    </row>
    <row r="76" spans="2:4" ht="63.75" x14ac:dyDescent="0.2">
      <c r="B76" s="29" t="s">
        <v>140</v>
      </c>
      <c r="C76" s="24" t="s">
        <v>139</v>
      </c>
      <c r="D76" s="32">
        <v>859.5</v>
      </c>
    </row>
    <row r="77" spans="2:4" ht="38.25" x14ac:dyDescent="0.2">
      <c r="B77" s="31" t="s">
        <v>142</v>
      </c>
      <c r="C77" s="24" t="s">
        <v>141</v>
      </c>
      <c r="D77" s="33">
        <v>1269.5</v>
      </c>
    </row>
    <row r="78" spans="2:4" ht="89.25" x14ac:dyDescent="0.2">
      <c r="B78" s="29" t="s">
        <v>144</v>
      </c>
      <c r="C78" s="24" t="s">
        <v>143</v>
      </c>
      <c r="D78" s="33">
        <f>2841+379.5</f>
        <v>3220.5</v>
      </c>
    </row>
    <row r="79" spans="2:4" ht="38.25" x14ac:dyDescent="0.2">
      <c r="B79" s="29" t="s">
        <v>146</v>
      </c>
      <c r="C79" s="24" t="s">
        <v>145</v>
      </c>
      <c r="D79" s="33">
        <v>2175.8000000000002</v>
      </c>
    </row>
    <row r="80" spans="2:4" ht="25.5" x14ac:dyDescent="0.2">
      <c r="B80" s="29" t="s">
        <v>148</v>
      </c>
      <c r="C80" s="24" t="s">
        <v>147</v>
      </c>
      <c r="D80" s="33">
        <v>536.70000000000005</v>
      </c>
    </row>
    <row r="81" spans="2:4" ht="25.5" x14ac:dyDescent="0.2">
      <c r="B81" s="29" t="s">
        <v>150</v>
      </c>
      <c r="C81" s="24" t="s">
        <v>149</v>
      </c>
      <c r="D81" s="33">
        <v>5522.3</v>
      </c>
    </row>
    <row r="82" spans="2:4" ht="191.25" x14ac:dyDescent="0.2">
      <c r="B82" s="29" t="s">
        <v>152</v>
      </c>
      <c r="C82" s="24" t="s">
        <v>151</v>
      </c>
      <c r="D82" s="33">
        <f>266038.7+84273.8</f>
        <v>350312.5</v>
      </c>
    </row>
    <row r="83" spans="2:4" ht="178.5" x14ac:dyDescent="0.2">
      <c r="B83" s="6" t="s">
        <v>154</v>
      </c>
      <c r="C83" s="13" t="s">
        <v>153</v>
      </c>
      <c r="D83" s="33">
        <v>4552</v>
      </c>
    </row>
    <row r="84" spans="2:4" ht="153" x14ac:dyDescent="0.2">
      <c r="B84" s="34" t="s">
        <v>156</v>
      </c>
      <c r="C84" s="13" t="s">
        <v>155</v>
      </c>
      <c r="D84" s="33">
        <f>354307.5+41817.4</f>
        <v>396124.9</v>
      </c>
    </row>
    <row r="85" spans="2:4" ht="178.5" x14ac:dyDescent="0.2">
      <c r="B85" s="9" t="s">
        <v>158</v>
      </c>
      <c r="C85" s="10" t="s">
        <v>157</v>
      </c>
      <c r="D85" s="33">
        <v>13784</v>
      </c>
    </row>
    <row r="86" spans="2:4" ht="89.25" x14ac:dyDescent="0.2">
      <c r="B86" s="35" t="s">
        <v>160</v>
      </c>
      <c r="C86" s="10" t="s">
        <v>159</v>
      </c>
      <c r="D86" s="33">
        <v>100</v>
      </c>
    </row>
    <row r="87" spans="2:4" ht="204" x14ac:dyDescent="0.2">
      <c r="B87" s="36" t="s">
        <v>176</v>
      </c>
      <c r="C87" s="37" t="s">
        <v>161</v>
      </c>
      <c r="D87" s="33">
        <v>28496.799999999999</v>
      </c>
    </row>
    <row r="88" spans="2:4" ht="51" x14ac:dyDescent="0.2">
      <c r="B88" s="9" t="s">
        <v>163</v>
      </c>
      <c r="C88" s="10" t="s">
        <v>162</v>
      </c>
      <c r="D88" s="33">
        <v>22433.4</v>
      </c>
    </row>
    <row r="89" spans="2:4" ht="38.25" x14ac:dyDescent="0.2">
      <c r="B89" s="9" t="s">
        <v>165</v>
      </c>
      <c r="C89" s="38" t="s">
        <v>164</v>
      </c>
      <c r="D89" s="33">
        <v>3341.3</v>
      </c>
    </row>
    <row r="90" spans="2:4" ht="89.25" x14ac:dyDescent="0.2">
      <c r="B90" s="23" t="s">
        <v>167</v>
      </c>
      <c r="C90" s="38" t="s">
        <v>166</v>
      </c>
      <c r="D90" s="33">
        <v>1843.2</v>
      </c>
    </row>
    <row r="91" spans="2:4" ht="51" x14ac:dyDescent="0.2">
      <c r="B91" s="23" t="s">
        <v>169</v>
      </c>
      <c r="C91" s="38" t="s">
        <v>168</v>
      </c>
      <c r="D91" s="33">
        <v>48</v>
      </c>
    </row>
    <row r="92" spans="2:4" ht="38.25" x14ac:dyDescent="0.2">
      <c r="B92" s="23" t="s">
        <v>171</v>
      </c>
      <c r="C92" s="38" t="s">
        <v>170</v>
      </c>
      <c r="D92" s="33">
        <v>1763.1</v>
      </c>
    </row>
    <row r="93" spans="2:4" ht="63.75" x14ac:dyDescent="0.2">
      <c r="B93" s="31" t="s">
        <v>173</v>
      </c>
      <c r="C93" s="38" t="s">
        <v>172</v>
      </c>
      <c r="D93" s="33">
        <v>10336.200000000001</v>
      </c>
    </row>
    <row r="94" spans="2:4" ht="76.5" x14ac:dyDescent="0.2">
      <c r="B94" s="23" t="s">
        <v>175</v>
      </c>
      <c r="C94" s="38" t="s">
        <v>174</v>
      </c>
      <c r="D94" s="33">
        <v>24005</v>
      </c>
    </row>
  </sheetData>
  <mergeCells count="4">
    <mergeCell ref="C2:D2"/>
    <mergeCell ref="C3:D3"/>
    <mergeCell ref="B5:D5"/>
    <mergeCell ref="B6:D6"/>
  </mergeCells>
  <pageMargins left="1.1811023622047245" right="0.39370078740157483" top="0.82677165354330717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Лоскутова Валентина Александровна</cp:lastModifiedBy>
  <cp:lastPrinted>2016-11-21T07:16:43Z</cp:lastPrinted>
  <dcterms:created xsi:type="dcterms:W3CDTF">2016-11-21T07:13:02Z</dcterms:created>
  <dcterms:modified xsi:type="dcterms:W3CDTF">2016-11-28T09:41:06Z</dcterms:modified>
</cp:coreProperties>
</file>