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Почта\Бюджет города на 2019 год\Решение О бюджете на 2019-2021гг на утверждение — копия\"/>
    </mc:Choice>
  </mc:AlternateContent>
  <bookViews>
    <workbookView xWindow="-15" yWindow="45" windowWidth="14400" windowHeight="12795"/>
  </bookViews>
  <sheets>
    <sheet name="2019" sheetId="1" r:id="rId1"/>
  </sheets>
  <definedNames>
    <definedName name="_xlnm._FilterDatabase" localSheetId="0" hidden="1">'2019'!$B$5:$D$107</definedName>
    <definedName name="_xlnm.Print_Titles" localSheetId="0">'2019'!$8:$9</definedName>
    <definedName name="_xlnm.Print_Area" localSheetId="0">'2019'!$B$1:$D$107</definedName>
  </definedNames>
  <calcPr calcId="152511"/>
</workbook>
</file>

<file path=xl/calcChain.xml><?xml version="1.0" encoding="utf-8"?>
<calcChain xmlns="http://schemas.openxmlformats.org/spreadsheetml/2006/main">
  <c r="D40" i="1" l="1"/>
  <c r="D28" i="1" l="1"/>
  <c r="D47" i="1" l="1"/>
  <c r="D106" i="1" l="1"/>
  <c r="D83" i="1"/>
  <c r="D23" i="1" l="1"/>
  <c r="D24" i="1"/>
  <c r="D22" i="1" l="1"/>
  <c r="D16" i="1"/>
  <c r="D15" i="1"/>
  <c r="D14" i="1"/>
  <c r="D32" i="1"/>
  <c r="D76" i="1" l="1"/>
  <c r="D77" i="1"/>
  <c r="D74" i="1"/>
  <c r="D13" i="1" l="1"/>
  <c r="D71" i="1" l="1"/>
  <c r="D12" i="1" l="1"/>
  <c r="D18" i="1"/>
  <c r="D34" i="1"/>
  <c r="D39" i="1"/>
  <c r="D51" i="1"/>
  <c r="D53" i="1"/>
  <c r="D56" i="1"/>
  <c r="D70" i="1" l="1"/>
  <c r="D38" i="1"/>
  <c r="D11" i="1" l="1"/>
  <c r="D10" i="1" s="1"/>
</calcChain>
</file>

<file path=xl/sharedStrings.xml><?xml version="1.0" encoding="utf-8"?>
<sst xmlns="http://schemas.openxmlformats.org/spreadsheetml/2006/main" count="202" uniqueCount="202">
  <si>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</si>
  <si>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</si>
  <si>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</si>
  <si>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</si>
  <si>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</si>
  <si>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</si>
  <si>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</si>
  <si>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</si>
  <si>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</si>
  <si>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</si>
  <si>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</si>
  <si>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</si>
  <si>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</si>
  <si>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</si>
  <si>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</si>
  <si>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</si>
  <si>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</si>
  <si>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</si>
  <si>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</si>
  <si>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</si>
  <si>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</si>
  <si>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</si>
  <si>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</si>
  <si>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</si>
  <si>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</si>
  <si>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</si>
  <si>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</si>
  <si>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</si>
  <si>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</si>
  <si>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</si>
  <si>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</si>
  <si>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</si>
  <si>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</si>
  <si>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</si>
  <si>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</si>
  <si>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</si>
  <si>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</si>
  <si>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</si>
  <si>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</si>
  <si>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</si>
  <si>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</si>
  <si>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</si>
  <si>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</si>
  <si>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</si>
  <si>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</si>
  <si>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</si>
  <si>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</si>
  <si>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</si>
  <si>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</si>
  <si>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</si>
  <si>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</si>
  <si>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</si>
  <si>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</si>
  <si>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</si>
  <si>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</si>
  <si>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</si>
  <si>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</si>
  <si>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</si>
  <si>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</si>
  <si>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</si>
  <si>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</si>
  <si>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</si>
  <si>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</si>
  <si>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</si>
  <si>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</si>
  <si>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</si>
  <si>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</si>
  <si>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</si>
  <si>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</si>
  <si>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</si>
  <si>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</si>
  <si>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</si>
  <si>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</si>
  <si>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</si>
  <si>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</si>
  <si>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</si>
  <si>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</si>
  <si>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</si>
  <si>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</si>
  <si>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</si>
  <si>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</si>
  <si>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</si>
  <si>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</si>
  <si>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</si>
  <si>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</si>
  <si>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</si>
  <si>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</si>
  <si>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</si>
  <si>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</si>
  <si>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</si>
  <si>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</si>
  <si>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</si>
  <si>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</si>
  <si>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</si>
  <si>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</si>
  <si>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</si>
  <si>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</si>
  <si>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</si>
  <si>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</si>
  <si>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</si>
  <si>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</si>
  <si>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</si>
  <si>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</si>
  <si>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</si>
  <si>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</si>
  <si>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</si>
  <si>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</si>
  <si>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</si>
  <si>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</si>
  <si>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</si>
  <si>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</si>
  <si>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</si>
  <si>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</si>
  <si>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</si>
  <si>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</si>
  <si>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</si>
  <si>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</si>
  <si>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</si>
  <si>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</si>
  <si>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</si>
  <si>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</si>
  <si>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</si>
  <si>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</si>
  <si>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</si>
  <si>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</si>
  <si>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</si>
  <si>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</si>
  <si>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</si>
  <si>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</si>
  <si>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</si>
  <si>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</si>
  <si>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</si>
  <si>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</si>
  <si>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</si>
  <si>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</si>
  <si>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</si>
  <si>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</si>
  <si>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</si>
  <si>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</si>
  <si>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</si>
  <si>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</si>
  <si>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</si>
  <si>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</si>
  <si>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</si>
  <si>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</si>
  <si>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</si>
  <si>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</si>
  <si>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</si>
  <si>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</si>
  <si>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</si>
  <si>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</si>
  <si>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</si>
  <si>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</si>
  <si>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Приложение № 5</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</si>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</sst>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abSelected="1" view="pageBreakPreview" topLeftCell="B1" zoomScale="110" zoomScaleNormal="112" zoomScaleSheetLayoutView="110" workbookViewId="0">
      <selection activeCell="D41" sqref="D41"/>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7" width="12.28515625" style="1" bestFit="1" customWidth="1"/>
    <col min="8" max="16384" width="9.140625" style="1"/>
  </cols>
  <sheetData>
    <row r="1" spans="2:7" x14ac:dyDescent="0.2">
      <c r="C1" s="2"/>
      <c r="D1" s="3" t="s">
        <v>153</v>
      </c>
    </row>
    <row r="2" spans="2:7" x14ac:dyDescent="0.2">
      <c r="C2" s="37" t="s">
        <v>0</v>
      </c>
      <c r="D2" s="37"/>
    </row>
    <row r="3" spans="2:7" x14ac:dyDescent="0.2">
      <c r="C3" s="37" t="s">
        <v>1</v>
      </c>
      <c r="D3" s="37"/>
    </row>
    <row r="4" spans="2:7" x14ac:dyDescent="0.2">
      <c r="C4" s="2"/>
    </row>
    <row r="5" spans="2:7" s="4" customFormat="1" ht="14.25" x14ac:dyDescent="0.2">
      <c r="B5" s="39" t="s">
        <v>117</v>
      </c>
      <c r="C5" s="39"/>
      <c r="D5" s="39"/>
    </row>
    <row r="6" spans="2:7" s="4" customFormat="1" ht="14.25" x14ac:dyDescent="0.2">
      <c r="B6" s="39" t="s">
        <v>195</v>
      </c>
      <c r="C6" s="39"/>
      <c r="D6" s="39"/>
    </row>
    <row r="7" spans="2:7" x14ac:dyDescent="0.2">
      <c r="B7" s="38" t="s">
        <v>2</v>
      </c>
      <c r="C7" s="38"/>
      <c r="D7" s="38"/>
    </row>
    <row r="8" spans="2:7" s="4" customFormat="1" ht="28.5" x14ac:dyDescent="0.2">
      <c r="B8" s="5" t="s">
        <v>3</v>
      </c>
      <c r="C8" s="5" t="s">
        <v>4</v>
      </c>
      <c r="D8" s="6" t="s">
        <v>196</v>
      </c>
    </row>
    <row r="9" spans="2:7" s="4" customFormat="1" ht="14.25" x14ac:dyDescent="0.2">
      <c r="B9" s="6">
        <v>1</v>
      </c>
      <c r="C9" s="5">
        <v>2</v>
      </c>
      <c r="D9" s="6">
        <v>3</v>
      </c>
    </row>
    <row r="10" spans="2:7" s="4" customFormat="1" ht="14.25" x14ac:dyDescent="0.2">
      <c r="B10" s="7"/>
      <c r="C10" s="8" t="s">
        <v>200</v>
      </c>
      <c r="D10" s="34">
        <f>D11+D71</f>
        <v>2559660</v>
      </c>
    </row>
    <row r="11" spans="2:7" s="4" customFormat="1" ht="14.25" x14ac:dyDescent="0.2">
      <c r="B11" s="7" t="s">
        <v>5</v>
      </c>
      <c r="C11" s="9" t="s">
        <v>199</v>
      </c>
      <c r="D11" s="34">
        <f>SUM(D38+D70)</f>
        <v>1235836.5</v>
      </c>
    </row>
    <row r="12" spans="2:7" x14ac:dyDescent="0.2">
      <c r="B12" s="10" t="s">
        <v>6</v>
      </c>
      <c r="C12" s="11" t="s">
        <v>7</v>
      </c>
      <c r="D12" s="35">
        <f t="shared" ref="D12" si="0">SUM(D13)</f>
        <v>606488</v>
      </c>
    </row>
    <row r="13" spans="2:7" x14ac:dyDescent="0.2">
      <c r="B13" s="12" t="s">
        <v>8</v>
      </c>
      <c r="C13" s="11" t="s">
        <v>9</v>
      </c>
      <c r="D13" s="35">
        <f t="shared" ref="D13" si="1">SUM(D14+D15+D16+D17)</f>
        <v>606488</v>
      </c>
    </row>
    <row r="14" spans="2:7" ht="75" x14ac:dyDescent="0.2">
      <c r="B14" s="12" t="s">
        <v>10</v>
      </c>
      <c r="C14" s="13" t="s">
        <v>11</v>
      </c>
      <c r="D14" s="35">
        <f>388937+207433</f>
        <v>596370</v>
      </c>
      <c r="E14" s="32"/>
      <c r="F14" s="32"/>
      <c r="G14" s="32"/>
    </row>
    <row r="15" spans="2:7" ht="105" x14ac:dyDescent="0.2">
      <c r="B15" s="12" t="s">
        <v>12</v>
      </c>
      <c r="C15" s="13" t="s">
        <v>13</v>
      </c>
      <c r="D15" s="35">
        <f>981+523</f>
        <v>1504</v>
      </c>
      <c r="E15" s="32"/>
      <c r="F15" s="32"/>
      <c r="G15" s="32"/>
    </row>
    <row r="16" spans="2:7" ht="45" x14ac:dyDescent="0.2">
      <c r="B16" s="12" t="s">
        <v>14</v>
      </c>
      <c r="C16" s="14" t="s">
        <v>201</v>
      </c>
      <c r="D16" s="35">
        <f>5292+2822</f>
        <v>8114</v>
      </c>
      <c r="E16" s="32"/>
      <c r="F16" s="32"/>
      <c r="G16" s="32"/>
    </row>
    <row r="17" spans="2:4" ht="90" x14ac:dyDescent="0.2">
      <c r="B17" s="12" t="s">
        <v>118</v>
      </c>
      <c r="C17" s="15" t="s">
        <v>119</v>
      </c>
      <c r="D17" s="35">
        <v>500</v>
      </c>
    </row>
    <row r="18" spans="2:4" ht="30" x14ac:dyDescent="0.2">
      <c r="B18" s="12" t="s">
        <v>15</v>
      </c>
      <c r="C18" s="14" t="s">
        <v>16</v>
      </c>
      <c r="D18" s="35">
        <f t="shared" ref="D18" si="2">D19+D20+D21</f>
        <v>4366</v>
      </c>
    </row>
    <row r="19" spans="2:4" ht="75" x14ac:dyDescent="0.2">
      <c r="B19" s="12" t="s">
        <v>17</v>
      </c>
      <c r="C19" s="14" t="s">
        <v>18</v>
      </c>
      <c r="D19" s="35">
        <v>1500</v>
      </c>
    </row>
    <row r="20" spans="2:4" ht="90" x14ac:dyDescent="0.2">
      <c r="B20" s="12" t="s">
        <v>19</v>
      </c>
      <c r="C20" s="14" t="s">
        <v>20</v>
      </c>
      <c r="D20" s="35">
        <v>15</v>
      </c>
    </row>
    <row r="21" spans="2:4" ht="75" x14ac:dyDescent="0.2">
      <c r="B21" s="12" t="s">
        <v>21</v>
      </c>
      <c r="C21" s="14" t="s">
        <v>22</v>
      </c>
      <c r="D21" s="35">
        <v>2851</v>
      </c>
    </row>
    <row r="22" spans="2:4" x14ac:dyDescent="0.2">
      <c r="B22" s="12" t="s">
        <v>23</v>
      </c>
      <c r="C22" s="14" t="s">
        <v>24</v>
      </c>
      <c r="D22" s="35">
        <f>D23+D24+D27+D25+D26</f>
        <v>122407</v>
      </c>
    </row>
    <row r="23" spans="2:4" ht="30" x14ac:dyDescent="0.2">
      <c r="B23" s="12" t="s">
        <v>25</v>
      </c>
      <c r="C23" s="14" t="s">
        <v>26</v>
      </c>
      <c r="D23" s="35">
        <f>40080+5000-6963+2000</f>
        <v>40117</v>
      </c>
    </row>
    <row r="24" spans="2:4" ht="45" x14ac:dyDescent="0.2">
      <c r="B24" s="12" t="s">
        <v>27</v>
      </c>
      <c r="C24" s="14" t="s">
        <v>28</v>
      </c>
      <c r="D24" s="35">
        <f>24095+5000-5000+1000</f>
        <v>25095</v>
      </c>
    </row>
    <row r="25" spans="2:4" ht="30" x14ac:dyDescent="0.2">
      <c r="B25" s="12" t="s">
        <v>29</v>
      </c>
      <c r="C25" s="14" t="s">
        <v>30</v>
      </c>
      <c r="D25" s="35">
        <v>48420</v>
      </c>
    </row>
    <row r="26" spans="2:4" x14ac:dyDescent="0.2">
      <c r="B26" s="12" t="s">
        <v>31</v>
      </c>
      <c r="C26" s="14" t="s">
        <v>32</v>
      </c>
      <c r="D26" s="35">
        <v>190</v>
      </c>
    </row>
    <row r="27" spans="2:4" ht="30" x14ac:dyDescent="0.2">
      <c r="B27" s="12" t="s">
        <v>33</v>
      </c>
      <c r="C27" s="14" t="s">
        <v>34</v>
      </c>
      <c r="D27" s="35">
        <v>8585</v>
      </c>
    </row>
    <row r="28" spans="2:4" x14ac:dyDescent="0.2">
      <c r="B28" s="12" t="s">
        <v>35</v>
      </c>
      <c r="C28" s="14" t="s">
        <v>36</v>
      </c>
      <c r="D28" s="35">
        <f>SUM(D30+D29+D31)</f>
        <v>128363</v>
      </c>
    </row>
    <row r="29" spans="2:4" ht="45" x14ac:dyDescent="0.2">
      <c r="B29" s="12" t="s">
        <v>37</v>
      </c>
      <c r="C29" s="14" t="s">
        <v>38</v>
      </c>
      <c r="D29" s="35">
        <v>35035</v>
      </c>
    </row>
    <row r="30" spans="2:4" x14ac:dyDescent="0.2">
      <c r="B30" s="17" t="s">
        <v>147</v>
      </c>
      <c r="C30" s="14" t="s">
        <v>122</v>
      </c>
      <c r="D30" s="35">
        <v>83700</v>
      </c>
    </row>
    <row r="31" spans="2:4" ht="30" x14ac:dyDescent="0.2">
      <c r="B31" s="12" t="s">
        <v>151</v>
      </c>
      <c r="C31" s="14" t="s">
        <v>152</v>
      </c>
      <c r="D31" s="35">
        <v>9628</v>
      </c>
    </row>
    <row r="32" spans="2:4" x14ac:dyDescent="0.2">
      <c r="B32" s="12" t="s">
        <v>39</v>
      </c>
      <c r="C32" s="14" t="s">
        <v>40</v>
      </c>
      <c r="D32" s="35">
        <f t="shared" ref="D32" si="3">D33</f>
        <v>86</v>
      </c>
    </row>
    <row r="33" spans="2:4" x14ac:dyDescent="0.2">
      <c r="B33" s="18" t="s">
        <v>41</v>
      </c>
      <c r="C33" s="14" t="s">
        <v>42</v>
      </c>
      <c r="D33" s="35">
        <v>86</v>
      </c>
    </row>
    <row r="34" spans="2:4" x14ac:dyDescent="0.2">
      <c r="B34" s="12" t="s">
        <v>43</v>
      </c>
      <c r="C34" s="14" t="s">
        <v>44</v>
      </c>
      <c r="D34" s="35">
        <f t="shared" ref="D34" si="4">SUM(D35+D36+D37)</f>
        <v>16135</v>
      </c>
    </row>
    <row r="35" spans="2:4" ht="45" x14ac:dyDescent="0.2">
      <c r="B35" s="12" t="s">
        <v>45</v>
      </c>
      <c r="C35" s="14" t="s">
        <v>46</v>
      </c>
      <c r="D35" s="35">
        <v>16050</v>
      </c>
    </row>
    <row r="36" spans="2:4" ht="30" x14ac:dyDescent="0.2">
      <c r="B36" s="12" t="s">
        <v>47</v>
      </c>
      <c r="C36" s="14" t="s">
        <v>48</v>
      </c>
      <c r="D36" s="35">
        <v>60</v>
      </c>
    </row>
    <row r="37" spans="2:4" ht="90" x14ac:dyDescent="0.2">
      <c r="B37" s="12" t="s">
        <v>49</v>
      </c>
      <c r="C37" s="13" t="s">
        <v>50</v>
      </c>
      <c r="D37" s="35">
        <v>25</v>
      </c>
    </row>
    <row r="38" spans="2:4" x14ac:dyDescent="0.2">
      <c r="B38" s="19"/>
      <c r="C38" s="14" t="s">
        <v>51</v>
      </c>
      <c r="D38" s="35">
        <f>SUM(D12+D18+D22+D28+D32+D34)</f>
        <v>877845</v>
      </c>
    </row>
    <row r="39" spans="2:4" ht="30" x14ac:dyDescent="0.2">
      <c r="B39" s="12" t="s">
        <v>123</v>
      </c>
      <c r="C39" s="14" t="s">
        <v>52</v>
      </c>
      <c r="D39" s="35">
        <f t="shared" ref="D39" si="5">SUM(D40:D46)</f>
        <v>261196.5</v>
      </c>
    </row>
    <row r="40" spans="2:4" ht="75" x14ac:dyDescent="0.2">
      <c r="B40" s="12" t="s">
        <v>53</v>
      </c>
      <c r="C40" s="13" t="s">
        <v>54</v>
      </c>
      <c r="D40" s="35">
        <f>145000+41237.5+7114+500</f>
        <v>193851.5</v>
      </c>
    </row>
    <row r="41" spans="2:4" ht="75" x14ac:dyDescent="0.2">
      <c r="B41" s="12" t="s">
        <v>55</v>
      </c>
      <c r="C41" s="14" t="s">
        <v>56</v>
      </c>
      <c r="D41" s="35">
        <v>1727</v>
      </c>
    </row>
    <row r="42" spans="2:4" ht="60" x14ac:dyDescent="0.2">
      <c r="B42" s="12" t="s">
        <v>57</v>
      </c>
      <c r="C42" s="14" t="s">
        <v>58</v>
      </c>
      <c r="D42" s="35">
        <v>32</v>
      </c>
    </row>
    <row r="43" spans="2:4" ht="30" x14ac:dyDescent="0.2">
      <c r="B43" s="12" t="s">
        <v>59</v>
      </c>
      <c r="C43" s="14" t="s">
        <v>60</v>
      </c>
      <c r="D43" s="35">
        <v>55000</v>
      </c>
    </row>
    <row r="44" spans="2:4" ht="45" x14ac:dyDescent="0.2">
      <c r="B44" s="12" t="s">
        <v>61</v>
      </c>
      <c r="C44" s="14" t="s">
        <v>62</v>
      </c>
      <c r="D44" s="35">
        <v>4000</v>
      </c>
    </row>
    <row r="45" spans="2:4" ht="45" x14ac:dyDescent="0.2">
      <c r="B45" s="12" t="s">
        <v>63</v>
      </c>
      <c r="C45" s="14" t="s">
        <v>64</v>
      </c>
      <c r="D45" s="35">
        <v>1200</v>
      </c>
    </row>
    <row r="46" spans="2:4" ht="75" x14ac:dyDescent="0.2">
      <c r="B46" s="20" t="s">
        <v>65</v>
      </c>
      <c r="C46" s="16" t="s">
        <v>66</v>
      </c>
      <c r="D46" s="35">
        <v>5386</v>
      </c>
    </row>
    <row r="47" spans="2:4" x14ac:dyDescent="0.2">
      <c r="B47" s="12" t="s">
        <v>124</v>
      </c>
      <c r="C47" s="14" t="s">
        <v>67</v>
      </c>
      <c r="D47" s="35">
        <f>D48+D49+D50</f>
        <v>12240</v>
      </c>
    </row>
    <row r="48" spans="2:4" ht="30" x14ac:dyDescent="0.2">
      <c r="B48" s="12" t="s">
        <v>68</v>
      </c>
      <c r="C48" s="14" t="s">
        <v>69</v>
      </c>
      <c r="D48" s="35">
        <v>1209</v>
      </c>
    </row>
    <row r="49" spans="2:4" x14ac:dyDescent="0.2">
      <c r="B49" s="12" t="s">
        <v>70</v>
      </c>
      <c r="C49" s="14" t="s">
        <v>71</v>
      </c>
      <c r="D49" s="35">
        <v>1</v>
      </c>
    </row>
    <row r="50" spans="2:4" x14ac:dyDescent="0.2">
      <c r="B50" s="12" t="s">
        <v>72</v>
      </c>
      <c r="C50" s="14" t="s">
        <v>73</v>
      </c>
      <c r="D50" s="35">
        <v>11030</v>
      </c>
    </row>
    <row r="51" spans="2:4" ht="30" x14ac:dyDescent="0.2">
      <c r="B51" s="12" t="s">
        <v>74</v>
      </c>
      <c r="C51" s="14" t="s">
        <v>75</v>
      </c>
      <c r="D51" s="35">
        <f t="shared" ref="D51" si="6">SUM(D52:D52)</f>
        <v>3180</v>
      </c>
    </row>
    <row r="52" spans="2:4" ht="30" x14ac:dyDescent="0.2">
      <c r="B52" s="12" t="s">
        <v>76</v>
      </c>
      <c r="C52" s="14" t="s">
        <v>77</v>
      </c>
      <c r="D52" s="35">
        <v>3180</v>
      </c>
    </row>
    <row r="53" spans="2:4" x14ac:dyDescent="0.2">
      <c r="B53" s="12" t="s">
        <v>78</v>
      </c>
      <c r="C53" s="14" t="s">
        <v>79</v>
      </c>
      <c r="D53" s="35">
        <f t="shared" ref="D53" si="7">SUM(D55+D54)</f>
        <v>74498</v>
      </c>
    </row>
    <row r="54" spans="2:4" s="23" customFormat="1" ht="90" x14ac:dyDescent="0.2">
      <c r="B54" s="21" t="s">
        <v>80</v>
      </c>
      <c r="C54" s="22" t="s">
        <v>81</v>
      </c>
      <c r="D54" s="35">
        <v>70498</v>
      </c>
    </row>
    <row r="55" spans="2:4" ht="45" x14ac:dyDescent="0.2">
      <c r="B55" s="12" t="s">
        <v>82</v>
      </c>
      <c r="C55" s="14" t="s">
        <v>83</v>
      </c>
      <c r="D55" s="35">
        <v>4000</v>
      </c>
    </row>
    <row r="56" spans="2:4" x14ac:dyDescent="0.2">
      <c r="B56" s="12" t="s">
        <v>84</v>
      </c>
      <c r="C56" s="14" t="s">
        <v>85</v>
      </c>
      <c r="D56" s="35">
        <f t="shared" ref="D56" si="8">SUM(D57:D69)</f>
        <v>6877</v>
      </c>
    </row>
    <row r="57" spans="2:4" ht="60" x14ac:dyDescent="0.2">
      <c r="B57" s="12" t="s">
        <v>86</v>
      </c>
      <c r="C57" s="13" t="s">
        <v>87</v>
      </c>
      <c r="D57" s="35">
        <v>141</v>
      </c>
    </row>
    <row r="58" spans="2:4" ht="60" x14ac:dyDescent="0.2">
      <c r="B58" s="12" t="s">
        <v>88</v>
      </c>
      <c r="C58" s="14" t="s">
        <v>89</v>
      </c>
      <c r="D58" s="35">
        <v>40</v>
      </c>
    </row>
    <row r="59" spans="2:4" ht="60" x14ac:dyDescent="0.2">
      <c r="B59" s="12" t="s">
        <v>90</v>
      </c>
      <c r="C59" s="14" t="s">
        <v>91</v>
      </c>
      <c r="D59" s="35">
        <v>12</v>
      </c>
    </row>
    <row r="60" spans="2:4" ht="60" x14ac:dyDescent="0.2">
      <c r="B60" s="12" t="s">
        <v>92</v>
      </c>
      <c r="C60" s="14" t="s">
        <v>93</v>
      </c>
      <c r="D60" s="35">
        <v>1435</v>
      </c>
    </row>
    <row r="61" spans="2:4" ht="45" x14ac:dyDescent="0.2">
      <c r="B61" s="12" t="s">
        <v>154</v>
      </c>
      <c r="C61" s="14" t="s">
        <v>155</v>
      </c>
      <c r="D61" s="35">
        <v>7</v>
      </c>
    </row>
    <row r="62" spans="2:4" ht="30" x14ac:dyDescent="0.2">
      <c r="B62" s="12" t="s">
        <v>94</v>
      </c>
      <c r="C62" s="14" t="s">
        <v>95</v>
      </c>
      <c r="D62" s="35">
        <v>500</v>
      </c>
    </row>
    <row r="63" spans="2:4" ht="30" x14ac:dyDescent="0.2">
      <c r="B63" s="12" t="s">
        <v>96</v>
      </c>
      <c r="C63" s="14" t="s">
        <v>97</v>
      </c>
      <c r="D63" s="35">
        <v>250</v>
      </c>
    </row>
    <row r="64" spans="2:4" ht="60" x14ac:dyDescent="0.2">
      <c r="B64" s="12" t="s">
        <v>98</v>
      </c>
      <c r="C64" s="14" t="s">
        <v>99</v>
      </c>
      <c r="D64" s="35">
        <v>640</v>
      </c>
    </row>
    <row r="65" spans="2:4" ht="60" x14ac:dyDescent="0.2">
      <c r="B65" s="12" t="s">
        <v>100</v>
      </c>
      <c r="C65" s="14" t="s">
        <v>101</v>
      </c>
      <c r="D65" s="35">
        <v>8</v>
      </c>
    </row>
    <row r="66" spans="2:4" ht="30" x14ac:dyDescent="0.2">
      <c r="B66" s="12" t="s">
        <v>102</v>
      </c>
      <c r="C66" s="14" t="s">
        <v>103</v>
      </c>
      <c r="D66" s="35">
        <v>70</v>
      </c>
    </row>
    <row r="67" spans="2:4" ht="60" x14ac:dyDescent="0.2">
      <c r="B67" s="12" t="s">
        <v>104</v>
      </c>
      <c r="C67" s="14" t="s">
        <v>105</v>
      </c>
      <c r="D67" s="35">
        <v>265</v>
      </c>
    </row>
    <row r="68" spans="2:4" ht="60" x14ac:dyDescent="0.2">
      <c r="B68" s="12" t="s">
        <v>156</v>
      </c>
      <c r="C68" s="14" t="s">
        <v>157</v>
      </c>
      <c r="D68" s="35">
        <v>30</v>
      </c>
    </row>
    <row r="69" spans="2:4" ht="45" x14ac:dyDescent="0.2">
      <c r="B69" s="12" t="s">
        <v>106</v>
      </c>
      <c r="C69" s="14" t="s">
        <v>107</v>
      </c>
      <c r="D69" s="35">
        <v>3479</v>
      </c>
    </row>
    <row r="70" spans="2:4" x14ac:dyDescent="0.2">
      <c r="B70" s="24"/>
      <c r="C70" s="25" t="s">
        <v>108</v>
      </c>
      <c r="D70" s="35">
        <f>D56+D53+D51+D47+D39</f>
        <v>357991.5</v>
      </c>
    </row>
    <row r="71" spans="2:4" s="4" customFormat="1" ht="14.25" x14ac:dyDescent="0.2">
      <c r="B71" s="8" t="s">
        <v>148</v>
      </c>
      <c r="C71" s="33" t="s">
        <v>109</v>
      </c>
      <c r="D71" s="34">
        <f>SUM(D72:D107)</f>
        <v>1323823.5000000002</v>
      </c>
    </row>
    <row r="72" spans="2:4" ht="30" x14ac:dyDescent="0.2">
      <c r="B72" s="26" t="s">
        <v>158</v>
      </c>
      <c r="C72" s="22" t="s">
        <v>110</v>
      </c>
      <c r="D72" s="36">
        <v>3300.2</v>
      </c>
    </row>
    <row r="73" spans="2:4" ht="30" x14ac:dyDescent="0.2">
      <c r="B73" s="26" t="s">
        <v>159</v>
      </c>
      <c r="C73" s="22" t="s">
        <v>111</v>
      </c>
      <c r="D73" s="36">
        <v>78202.3</v>
      </c>
    </row>
    <row r="74" spans="2:4" ht="75" x14ac:dyDescent="0.2">
      <c r="B74" s="27" t="s">
        <v>194</v>
      </c>
      <c r="C74" s="22" t="s">
        <v>127</v>
      </c>
      <c r="D74" s="36">
        <f>85.2+625.2</f>
        <v>710.40000000000009</v>
      </c>
    </row>
    <row r="75" spans="2:4" ht="60" x14ac:dyDescent="0.2">
      <c r="B75" s="27" t="s">
        <v>160</v>
      </c>
      <c r="C75" s="22" t="s">
        <v>126</v>
      </c>
      <c r="D75" s="36">
        <v>71926</v>
      </c>
    </row>
    <row r="76" spans="2:4" ht="60" x14ac:dyDescent="0.2">
      <c r="B76" s="26" t="s">
        <v>161</v>
      </c>
      <c r="C76" s="22" t="s">
        <v>116</v>
      </c>
      <c r="D76" s="36">
        <f>5496.1+27804</f>
        <v>33300.1</v>
      </c>
    </row>
    <row r="77" spans="2:4" ht="45" x14ac:dyDescent="0.2">
      <c r="B77" s="26" t="s">
        <v>162</v>
      </c>
      <c r="C77" s="22" t="s">
        <v>121</v>
      </c>
      <c r="D77" s="36">
        <f>384+1864.8</f>
        <v>2248.8000000000002</v>
      </c>
    </row>
    <row r="78" spans="2:4" ht="30" x14ac:dyDescent="0.2">
      <c r="B78" s="27" t="s">
        <v>163</v>
      </c>
      <c r="C78" s="22" t="s">
        <v>149</v>
      </c>
      <c r="D78" s="36">
        <v>3079.6</v>
      </c>
    </row>
    <row r="79" spans="2:4" ht="75" x14ac:dyDescent="0.2">
      <c r="B79" s="26" t="s">
        <v>164</v>
      </c>
      <c r="C79" s="22" t="s">
        <v>197</v>
      </c>
      <c r="D79" s="36">
        <v>9750.7000000000007</v>
      </c>
    </row>
    <row r="80" spans="2:4" ht="90" x14ac:dyDescent="0.2">
      <c r="B80" s="26" t="s">
        <v>165</v>
      </c>
      <c r="C80" s="22" t="s">
        <v>198</v>
      </c>
      <c r="D80" s="36">
        <v>20049</v>
      </c>
    </row>
    <row r="81" spans="2:4" ht="60" x14ac:dyDescent="0.2">
      <c r="B81" s="26" t="s">
        <v>166</v>
      </c>
      <c r="C81" s="22" t="s">
        <v>120</v>
      </c>
      <c r="D81" s="36">
        <v>7954.2</v>
      </c>
    </row>
    <row r="82" spans="2:4" ht="45" x14ac:dyDescent="0.2">
      <c r="B82" s="27" t="s">
        <v>167</v>
      </c>
      <c r="C82" s="22" t="s">
        <v>150</v>
      </c>
      <c r="D82" s="36">
        <v>3500</v>
      </c>
    </row>
    <row r="83" spans="2:4" ht="30" x14ac:dyDescent="0.2">
      <c r="B83" s="26" t="s">
        <v>192</v>
      </c>
      <c r="C83" s="22" t="s">
        <v>193</v>
      </c>
      <c r="D83" s="36">
        <f>6515.5+4553.9</f>
        <v>11069.4</v>
      </c>
    </row>
    <row r="84" spans="2:4" ht="45" x14ac:dyDescent="0.2">
      <c r="B84" s="26" t="s">
        <v>168</v>
      </c>
      <c r="C84" s="22" t="s">
        <v>129</v>
      </c>
      <c r="D84" s="36">
        <v>2852</v>
      </c>
    </row>
    <row r="85" spans="2:4" ht="45" x14ac:dyDescent="0.2">
      <c r="B85" s="17" t="s">
        <v>169</v>
      </c>
      <c r="C85" s="22" t="s">
        <v>128</v>
      </c>
      <c r="D85" s="36">
        <v>28418</v>
      </c>
    </row>
    <row r="86" spans="2:4" s="31" customFormat="1" ht="210" x14ac:dyDescent="0.2">
      <c r="B86" s="27" t="s">
        <v>170</v>
      </c>
      <c r="C86" s="22" t="s">
        <v>125</v>
      </c>
      <c r="D86" s="36">
        <v>339294.5</v>
      </c>
    </row>
    <row r="87" spans="2:4" ht="225" x14ac:dyDescent="0.2">
      <c r="B87" s="17" t="s">
        <v>171</v>
      </c>
      <c r="C87" s="22" t="s">
        <v>136</v>
      </c>
      <c r="D87" s="36">
        <v>4652.3999999999996</v>
      </c>
    </row>
    <row r="88" spans="2:4" ht="180" x14ac:dyDescent="0.2">
      <c r="B88" s="17" t="s">
        <v>172</v>
      </c>
      <c r="C88" s="22" t="s">
        <v>137</v>
      </c>
      <c r="D88" s="36">
        <v>402635.4</v>
      </c>
    </row>
    <row r="89" spans="2:4" ht="195" x14ac:dyDescent="0.2">
      <c r="B89" s="17" t="s">
        <v>173</v>
      </c>
      <c r="C89" s="22" t="s">
        <v>113</v>
      </c>
      <c r="D89" s="36">
        <v>14943.8</v>
      </c>
    </row>
    <row r="90" spans="2:4" s="31" customFormat="1" ht="45" x14ac:dyDescent="0.2">
      <c r="B90" s="27" t="s">
        <v>174</v>
      </c>
      <c r="C90" s="22" t="s">
        <v>134</v>
      </c>
      <c r="D90" s="36">
        <v>6939.3</v>
      </c>
    </row>
    <row r="91" spans="2:4" s="31" customFormat="1" ht="60" x14ac:dyDescent="0.2">
      <c r="B91" s="27" t="s">
        <v>175</v>
      </c>
      <c r="C91" s="22" t="s">
        <v>132</v>
      </c>
      <c r="D91" s="36">
        <v>2806.3</v>
      </c>
    </row>
    <row r="92" spans="2:4" s="31" customFormat="1" ht="45" x14ac:dyDescent="0.2">
      <c r="B92" s="27" t="s">
        <v>176</v>
      </c>
      <c r="C92" s="22" t="s">
        <v>133</v>
      </c>
      <c r="D92" s="36">
        <v>692.4</v>
      </c>
    </row>
    <row r="93" spans="2:4" ht="180" x14ac:dyDescent="0.2">
      <c r="B93" s="17" t="s">
        <v>177</v>
      </c>
      <c r="C93" s="22" t="s">
        <v>141</v>
      </c>
      <c r="D93" s="36">
        <v>482.4</v>
      </c>
    </row>
    <row r="94" spans="2:4" ht="60" x14ac:dyDescent="0.2">
      <c r="B94" s="17" t="s">
        <v>178</v>
      </c>
      <c r="C94" s="22" t="s">
        <v>142</v>
      </c>
      <c r="D94" s="36">
        <v>48</v>
      </c>
    </row>
    <row r="95" spans="2:4" ht="210" x14ac:dyDescent="0.2">
      <c r="B95" s="28" t="s">
        <v>179</v>
      </c>
      <c r="C95" s="29" t="s">
        <v>114</v>
      </c>
      <c r="D95" s="36">
        <v>35331.599999999999</v>
      </c>
    </row>
    <row r="96" spans="2:4" ht="75" x14ac:dyDescent="0.2">
      <c r="B96" s="27" t="s">
        <v>180</v>
      </c>
      <c r="C96" s="22" t="s">
        <v>130</v>
      </c>
      <c r="D96" s="36">
        <v>4752</v>
      </c>
    </row>
    <row r="97" spans="2:4" ht="90" x14ac:dyDescent="0.2">
      <c r="B97" s="27" t="s">
        <v>181</v>
      </c>
      <c r="C97" s="22" t="s">
        <v>131</v>
      </c>
      <c r="D97" s="36">
        <v>958.8</v>
      </c>
    </row>
    <row r="98" spans="2:4" ht="60" x14ac:dyDescent="0.2">
      <c r="B98" s="17" t="s">
        <v>182</v>
      </c>
      <c r="C98" s="22" t="s">
        <v>140</v>
      </c>
      <c r="D98" s="36">
        <v>2254.1</v>
      </c>
    </row>
    <row r="99" spans="2:4" ht="60" x14ac:dyDescent="0.2">
      <c r="B99" s="17" t="s">
        <v>183</v>
      </c>
      <c r="C99" s="22" t="s">
        <v>139</v>
      </c>
      <c r="D99" s="36">
        <v>24321.7</v>
      </c>
    </row>
    <row r="100" spans="2:4" ht="240" x14ac:dyDescent="0.2">
      <c r="B100" s="27" t="s">
        <v>184</v>
      </c>
      <c r="C100" s="22" t="s">
        <v>135</v>
      </c>
      <c r="D100" s="36">
        <v>118471.8</v>
      </c>
    </row>
    <row r="101" spans="2:4" ht="210" x14ac:dyDescent="0.2">
      <c r="B101" s="17" t="s">
        <v>185</v>
      </c>
      <c r="C101" s="22" t="s">
        <v>138</v>
      </c>
      <c r="D101" s="36">
        <v>44679.199999999997</v>
      </c>
    </row>
    <row r="102" spans="2:4" ht="45" x14ac:dyDescent="0.2">
      <c r="B102" s="17" t="s">
        <v>186</v>
      </c>
      <c r="C102" s="22" t="s">
        <v>143</v>
      </c>
      <c r="D102" s="36">
        <v>1275.5</v>
      </c>
    </row>
    <row r="103" spans="2:4" ht="105" x14ac:dyDescent="0.2">
      <c r="B103" s="17" t="s">
        <v>187</v>
      </c>
      <c r="C103" s="22" t="s">
        <v>145</v>
      </c>
      <c r="D103" s="36">
        <v>1091.2</v>
      </c>
    </row>
    <row r="104" spans="2:4" ht="75" x14ac:dyDescent="0.2">
      <c r="B104" s="26" t="s">
        <v>188</v>
      </c>
      <c r="C104" s="22" t="s">
        <v>144</v>
      </c>
      <c r="D104" s="36">
        <v>11052.5</v>
      </c>
    </row>
    <row r="105" spans="2:4" ht="75" x14ac:dyDescent="0.2">
      <c r="B105" s="17" t="s">
        <v>189</v>
      </c>
      <c r="C105" s="22" t="s">
        <v>115</v>
      </c>
      <c r="D105" s="36">
        <v>25195.4</v>
      </c>
    </row>
    <row r="106" spans="2:4" ht="60" x14ac:dyDescent="0.2">
      <c r="B106" s="26" t="s">
        <v>190</v>
      </c>
      <c r="C106" s="22" t="s">
        <v>146</v>
      </c>
      <c r="D106" s="36">
        <f>419+3072.4</f>
        <v>3491.4</v>
      </c>
    </row>
    <row r="107" spans="2:4" ht="45" x14ac:dyDescent="0.2">
      <c r="B107" s="26" t="s">
        <v>191</v>
      </c>
      <c r="C107" s="22" t="s">
        <v>112</v>
      </c>
      <c r="D107" s="36">
        <v>2093.1</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2018-11-14T10:47:44Z</cp:lastPrinted>
  <dcterms:created xsi:type="dcterms:W3CDTF">2016-11-21T07:13:02Z</dcterms:created>
  <dcterms:modified xsi:type="dcterms:W3CDTF">2018-11-16T11:15:28Z</dcterms:modified>
</cp:coreProperties>
</file>