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95"/>
  </bookViews>
  <sheets>
    <sheet name="2021-2022" sheetId="1" r:id="rId1"/>
  </sheets>
  <definedNames>
    <definedName name="_xlnm._FilterDatabase" localSheetId="0" hidden="1">'2021-2022'!$B$5:$D$101</definedName>
    <definedName name="_xlnm.Print_Titles" localSheetId="0">'2021-2022'!$8:$10</definedName>
    <definedName name="_xlnm.Print_Area" localSheetId="0">'2021-2022'!$B$1:$E$104</definedName>
  </definedNames>
  <calcPr calcId="145621"/>
</workbook>
</file>

<file path=xl/calcChain.xml><?xml version="1.0" encoding="utf-8"?>
<calcChain xmlns="http://schemas.openxmlformats.org/spreadsheetml/2006/main">
  <c r="E32" i="1" l="1"/>
  <c r="D32" i="1"/>
  <c r="E65" i="1" l="1"/>
  <c r="D65" i="1"/>
  <c r="D60" i="1" l="1"/>
  <c r="E60" i="1"/>
  <c r="E51" i="1" l="1"/>
  <c r="E37" i="1"/>
  <c r="D51" i="1"/>
  <c r="D29" i="1"/>
  <c r="E29" i="1"/>
  <c r="D57" i="1" l="1"/>
  <c r="E57" i="1"/>
  <c r="D54" i="1"/>
  <c r="E54" i="1"/>
  <c r="D52" i="1"/>
  <c r="E52" i="1"/>
  <c r="D49" i="1"/>
  <c r="E49" i="1"/>
  <c r="D41" i="1"/>
  <c r="E41" i="1"/>
  <c r="D36" i="1"/>
  <c r="E36" i="1"/>
  <c r="D34" i="1"/>
  <c r="E34" i="1"/>
  <c r="D23" i="1"/>
  <c r="E23" i="1"/>
  <c r="D19" i="1"/>
  <c r="E19" i="1"/>
  <c r="D14" i="1"/>
  <c r="D13" i="1" s="1"/>
  <c r="D40" i="1" s="1"/>
  <c r="E14" i="1"/>
  <c r="E13" i="1" s="1"/>
  <c r="D59" i="1" l="1"/>
  <c r="E59" i="1"/>
  <c r="E40" i="1"/>
  <c r="D12" i="1"/>
  <c r="D11" i="1" s="1"/>
  <c r="E12" i="1" l="1"/>
  <c r="E11" i="1" s="1"/>
</calcChain>
</file>

<file path=xl/sharedStrings.xml><?xml version="1.0" encoding="utf-8"?>
<sst xmlns="http://schemas.openxmlformats.org/spreadsheetml/2006/main" count="196" uniqueCount="196">
  <si>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</si>
  <si>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</si>
  <si>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</si>
  <si>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</si>
  <si>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</si>
  <si>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</si>
  <si>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</si>
  <si>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</si>
  <si>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</si>
  <si>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</si>
  <si>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</si>
  <si>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</si>
  <si>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</si>
  <si>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</si>
  <si>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</si>
  <si>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</si>
  <si>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</si>
  <si>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</si>
  <si>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</si>
  <si>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</si>
  <si>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</si>
  <si>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</si>
  <si>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</si>
  <si>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</si>
  <si>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</si>
  <si>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</si>
  <si>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</si>
  <si>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</si>
  <si>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</si>
  <si>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</si>
  <si>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</si>
  <si>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</si>
  <si>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</si>
  <si>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</si>
  <si>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</si>
  <si>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</si>
  <si>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</si>
  <si>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</si>
  <si>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</si>
  <si>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</si>
  <si>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</si>
  <si>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</si>
  <si>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</si>
  <si>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</si>
  <si>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</si>
  <si>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</si>
  <si>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</si>
  <si>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</si>
  <si>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</si>
  <si>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</si>
  <si>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</si>
  <si>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</si>
  <si>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</si>
  <si>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</si>
  <si>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</si>
  <si>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</si>
  <si>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</si>
  <si>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</si>
  <si>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</si>
  <si>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</si>
  <si>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</si>
  <si>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</si>
  <si>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</si>
  <si>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</si>
  <si>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</si>
  <si>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</si>
  <si>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</si>
  <si>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</si>
  <si>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</si>
  <si>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</si>
  <si>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</si>
  <si>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</si>
  <si>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</si>
  <si>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</si>
  <si>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</si>
  <si>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</si>
  <si>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</si>
  <si>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</si>
  <si>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</si>
  <si>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</si>
  <si>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</si>
  <si>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</si>
  <si>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</si>
  <si>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</si>
  <si>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</si>
  <si>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</si>
  <si>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</si>
  <si>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</si>
  <si>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</si>
  <si>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</si>
  <si>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</si>
  <si>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</si>
  <si>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</si>
  <si>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</si>
  <si>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</si>
  <si>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</si>
  <si>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</si>
  <si>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</si>
  <si>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</si>
  <si>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</si>
  <si>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</si>
  <si>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</si>
  <si>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</si>
  <si>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</si>
  <si>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</si>
  <si>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</si>
  <si>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</si>
  <si>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</si>
  <si>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</si>
  <si>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</si>
  <si>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</si>
  <si>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</si>
  <si>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</si>
  <si>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</si>
  <si>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</si>
  <si>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</si>
  <si>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</si>
  <si>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</si>
  <si>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</si>
  <si>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</si>
  <si>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</si>
  <si>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</si>
  <si>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</si>
  <si>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</si>
  <si>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</si>
  <si>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</si>
  <si>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</si>
  <si>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</si>
  <si>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</si>
  <si>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</si>
  <si>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</si>
  <si>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</si>
  <si>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</si>
  <si>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</si>
  <si>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</si>
  <si>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</si>
  <si>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</si>
  <si>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</si>
  <si>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</si>
  <si>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</si>
  <si>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</si>
  <si>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</si>
  <si>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</si>
  <si>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</si>
  <si>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</si>
  <si>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</si>
  <si>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</si>
  <si>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</si>
  <si>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</si>
  <si>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</si>
  <si>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</si>
  <si>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</si>
  <si>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</si>
  <si>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</si>
  <si>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</si>
  <si>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</si>
  <si>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</si>
  <si>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</si>
  <si>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</si>
  <si>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</si>
  <si>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</si>
  <si>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</si>
  <si>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</si>
  <si>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</si>
  <si>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</si>
  <si>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</si>
  <si>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</si>
  <si>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</si>
  <si>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</si>
  <si>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</si>
  <si>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</si>
  <si>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202 29999 04 7202 150</t>
  </si>
  <si>
    <t>Субсидии бюджетам городских округов на осуществление мероприятий по созданию новых мест в общеобразовательных организациях за счет капитального ремонта</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</si>
  <si>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</si>
  <si>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</si>
  <si>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</si>
  <si>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</si>
  <si>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</si>
  <si>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</si>
  <si>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2021 год</t>
  </si>
  <si>
    <t>2022 год</t>
  </si>
  <si>
    <t xml:space="preserve"> город Салават Республики Башкортостан на плановый период 2021 и 2022 годы</t>
  </si>
  <si>
    <t>Всего</t>
  </si>
  <si>
    <t>202 49999 04 7412 150</t>
  </si>
  <si>
    <t>202 29999 04 7290 150</t>
  </si>
  <si>
    <t>116 10123 01 0000 140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</si>
  <si>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</si>
  <si>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202 20216 04 7216 150</t>
  </si>
  <si>
    <t>202 45393 04 0000 150</t>
  </si>
  <si>
    <t>207 04050 04 6240 150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</si>
  <si>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</si>
  <si>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202 29999 04 7255 150</t>
  </si>
  <si>
    <t>Прочие субсидии бюджетам городских округов на проведение комплексных кадастровых работ</t>
  </si>
  <si>
    <t xml:space="preserve">                                                                              город Салават Республики Башкортостан</t>
  </si>
  <si>
    <t xml:space="preserve">                                                                              к решению Совета городского округа</t>
  </si>
  <si>
    <t xml:space="preserve">                                                                              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</si>
</sst>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_ ;\-#,##0.0\ "/>
    <numFmt numFmtId="165" formatCode="#,##0.0"/>
    <numFmt numFmtId="166"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2" borderId="0" xfId="0" applyFont="1" applyFill="1" applyAlignment="1">
      <alignment vertical="center"/>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166"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2"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2" fillId="0" borderId="1" xfId="0" applyFont="1" applyBorder="1" applyAlignment="1">
      <alignment horizontal="left" vertical="center"/>
    </xf>
    <xf numFmtId="0" fontId="2" fillId="0" borderId="0" xfId="0" applyFont="1" applyBorder="1" applyAlignment="1">
      <alignment vertical="center" wrapText="1"/>
    </xf>
    <xf numFmtId="0"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tabSelected="1" view="pageBreakPreview" topLeftCell="B1" zoomScale="110" zoomScaleNormal="112" zoomScaleSheetLayoutView="110" workbookViewId="0">
      <selection activeCell="C2" sqref="C2:E2"/>
    </sheetView>
  </sheetViews>
  <sheetFormatPr defaultRowHeight="15" x14ac:dyDescent="0.2"/>
  <cols>
    <col min="1" max="1" width="5.7109375" style="1" hidden="1" customWidth="1"/>
    <col min="2" max="2" width="20.85546875" style="1" customWidth="1"/>
    <col min="3" max="3" width="50.85546875" style="10" customWidth="1"/>
    <col min="4" max="4" width="13.7109375" style="1" customWidth="1"/>
    <col min="5" max="5" width="13.5703125" style="1" customWidth="1"/>
    <col min="6" max="6" width="12.28515625" style="1" bestFit="1" customWidth="1"/>
    <col min="7" max="7" width="9.140625" style="1"/>
    <col min="8" max="8" width="9.7109375" style="1" bestFit="1" customWidth="1"/>
    <col min="9" max="16384" width="9.140625" style="1"/>
  </cols>
  <sheetData>
    <row r="1" spans="2:8" x14ac:dyDescent="0.2">
      <c r="C1" s="43" t="s">
        <v>195</v>
      </c>
      <c r="D1" s="43"/>
      <c r="E1" s="43"/>
    </row>
    <row r="2" spans="2:8" ht="15" customHeight="1" x14ac:dyDescent="0.2">
      <c r="C2" s="47" t="s">
        <v>194</v>
      </c>
      <c r="D2" s="47"/>
      <c r="E2" s="47"/>
    </row>
    <row r="3" spans="2:8" ht="15" customHeight="1" x14ac:dyDescent="0.2">
      <c r="C3" s="47" t="s">
        <v>193</v>
      </c>
      <c r="D3" s="47"/>
      <c r="E3" s="47"/>
    </row>
    <row r="4" spans="2:8" x14ac:dyDescent="0.2">
      <c r="C4" s="30"/>
    </row>
    <row r="5" spans="2:8" s="2" customFormat="1" ht="14.25" customHeight="1" x14ac:dyDescent="0.2">
      <c r="B5" s="46" t="s">
        <v>85</v>
      </c>
      <c r="C5" s="46"/>
      <c r="D5" s="46"/>
      <c r="E5" s="46"/>
    </row>
    <row r="6" spans="2:8" s="2" customFormat="1" ht="14.25" customHeight="1" x14ac:dyDescent="0.2">
      <c r="B6" s="46" t="s">
        <v>181</v>
      </c>
      <c r="C6" s="46"/>
      <c r="D6" s="46"/>
      <c r="E6" s="46"/>
    </row>
    <row r="7" spans="2:8" x14ac:dyDescent="0.2">
      <c r="C7" s="33"/>
      <c r="D7" s="33"/>
      <c r="E7" s="31" t="s">
        <v>0</v>
      </c>
    </row>
    <row r="8" spans="2:8" s="2" customFormat="1" ht="14.25" x14ac:dyDescent="0.2">
      <c r="B8" s="44" t="s">
        <v>1</v>
      </c>
      <c r="C8" s="44" t="s">
        <v>2</v>
      </c>
      <c r="D8" s="45" t="s">
        <v>147</v>
      </c>
      <c r="E8" s="45"/>
    </row>
    <row r="9" spans="2:8" s="2" customFormat="1" ht="14.25" x14ac:dyDescent="0.2">
      <c r="B9" s="44"/>
      <c r="C9" s="44"/>
      <c r="D9" s="29" t="s">
        <v>179</v>
      </c>
      <c r="E9" s="29" t="s">
        <v>180</v>
      </c>
    </row>
    <row r="10" spans="2:8" s="2" customFormat="1" ht="14.25" x14ac:dyDescent="0.2">
      <c r="B10" s="4">
        <v>1</v>
      </c>
      <c r="C10" s="3">
        <v>2</v>
      </c>
      <c r="D10" s="4">
        <v>3</v>
      </c>
      <c r="E10" s="4">
        <v>4</v>
      </c>
    </row>
    <row r="11" spans="2:8" s="2" customFormat="1" ht="14.25" x14ac:dyDescent="0.2">
      <c r="B11" s="5"/>
      <c r="C11" s="6" t="s">
        <v>182</v>
      </c>
      <c r="D11" s="16">
        <f>D12+D60</f>
        <v>3035230.0000000005</v>
      </c>
      <c r="E11" s="16">
        <f>E12+E60</f>
        <v>3118403.6999999993</v>
      </c>
    </row>
    <row r="12" spans="2:8" s="2" customFormat="1" ht="14.25" x14ac:dyDescent="0.2">
      <c r="B12" s="4" t="s">
        <v>3</v>
      </c>
      <c r="C12" s="7" t="s">
        <v>150</v>
      </c>
      <c r="D12" s="12">
        <f>SUM(D40+D59)</f>
        <v>1412829.1</v>
      </c>
      <c r="E12" s="12">
        <f>SUM(E40+E59)</f>
        <v>1489290.7999999998</v>
      </c>
    </row>
    <row r="13" spans="2:8" x14ac:dyDescent="0.2">
      <c r="B13" s="17" t="s">
        <v>4</v>
      </c>
      <c r="C13" s="8" t="s">
        <v>5</v>
      </c>
      <c r="D13" s="13">
        <f>SUM(D14)</f>
        <v>661592.5</v>
      </c>
      <c r="E13" s="13">
        <f>SUM(E14)</f>
        <v>729681.2</v>
      </c>
    </row>
    <row r="14" spans="2:8" x14ac:dyDescent="0.2">
      <c r="B14" s="18" t="s">
        <v>6</v>
      </c>
      <c r="C14" s="8" t="s">
        <v>7</v>
      </c>
      <c r="D14" s="13">
        <f>SUM(D15+D16+D17+D18)</f>
        <v>661592.5</v>
      </c>
      <c r="E14" s="13">
        <f>SUM(E15+E16+E17+E18)</f>
        <v>729681.2</v>
      </c>
    </row>
    <row r="15" spans="2:8" ht="76.5" customHeight="1" x14ac:dyDescent="0.2">
      <c r="B15" s="18" t="s">
        <v>8</v>
      </c>
      <c r="C15" s="34" t="s">
        <v>9</v>
      </c>
      <c r="D15" s="13">
        <v>655665.6</v>
      </c>
      <c r="E15" s="13">
        <v>723379.19999999995</v>
      </c>
      <c r="H15" s="15"/>
    </row>
    <row r="16" spans="2:8" ht="123.75" customHeight="1" x14ac:dyDescent="0.2">
      <c r="B16" s="18" t="s">
        <v>10</v>
      </c>
      <c r="C16" s="34" t="s">
        <v>11</v>
      </c>
      <c r="D16" s="13">
        <v>2341.4</v>
      </c>
      <c r="E16" s="13">
        <v>2491.1999999999998</v>
      </c>
    </row>
    <row r="17" spans="2:5" ht="60" x14ac:dyDescent="0.2">
      <c r="B17" s="18" t="s">
        <v>12</v>
      </c>
      <c r="C17" s="35" t="s">
        <v>151</v>
      </c>
      <c r="D17" s="13">
        <v>3034.5</v>
      </c>
      <c r="E17" s="13">
        <v>3228.8</v>
      </c>
    </row>
    <row r="18" spans="2:5" ht="105" x14ac:dyDescent="0.2">
      <c r="B18" s="18" t="s">
        <v>86</v>
      </c>
      <c r="C18" s="36" t="s">
        <v>87</v>
      </c>
      <c r="D18" s="13">
        <v>551</v>
      </c>
      <c r="E18" s="13">
        <v>582</v>
      </c>
    </row>
    <row r="19" spans="2:5" ht="30" x14ac:dyDescent="0.2">
      <c r="B19" s="18" t="s">
        <v>13</v>
      </c>
      <c r="C19" s="35" t="s">
        <v>14</v>
      </c>
      <c r="D19" s="13">
        <f>D20+D21+D22</f>
        <v>4835</v>
      </c>
      <c r="E19" s="13">
        <f>E20+E21+E22</f>
        <v>4935</v>
      </c>
    </row>
    <row r="20" spans="2:5" ht="135" x14ac:dyDescent="0.2">
      <c r="B20" s="18" t="s">
        <v>152</v>
      </c>
      <c r="C20" s="35" t="s">
        <v>153</v>
      </c>
      <c r="D20" s="13">
        <v>1432</v>
      </c>
      <c r="E20" s="13">
        <v>1462</v>
      </c>
    </row>
    <row r="21" spans="2:5" ht="150" x14ac:dyDescent="0.2">
      <c r="B21" s="18" t="s">
        <v>154</v>
      </c>
      <c r="C21" s="35" t="s">
        <v>155</v>
      </c>
      <c r="D21" s="13">
        <v>11</v>
      </c>
      <c r="E21" s="13">
        <v>11</v>
      </c>
    </row>
    <row r="22" spans="2:5" ht="135" x14ac:dyDescent="0.2">
      <c r="B22" s="18" t="s">
        <v>156</v>
      </c>
      <c r="C22" s="35" t="s">
        <v>157</v>
      </c>
      <c r="D22" s="13">
        <v>3392</v>
      </c>
      <c r="E22" s="13">
        <v>3462</v>
      </c>
    </row>
    <row r="23" spans="2:5" x14ac:dyDescent="0.2">
      <c r="B23" s="18" t="s">
        <v>15</v>
      </c>
      <c r="C23" s="35" t="s">
        <v>16</v>
      </c>
      <c r="D23" s="13">
        <f t="shared" ref="D23:E23" si="0">D24+D25+D28+D26+D27</f>
        <v>131679</v>
      </c>
      <c r="E23" s="13">
        <f t="shared" si="0"/>
        <v>128692</v>
      </c>
    </row>
    <row r="24" spans="2:5" ht="30" x14ac:dyDescent="0.2">
      <c r="B24" s="18" t="s">
        <v>17</v>
      </c>
      <c r="C24" s="35" t="s">
        <v>18</v>
      </c>
      <c r="D24" s="13">
        <v>67885</v>
      </c>
      <c r="E24" s="13">
        <v>73900</v>
      </c>
    </row>
    <row r="25" spans="2:5" ht="45" x14ac:dyDescent="0.2">
      <c r="B25" s="18" t="s">
        <v>19</v>
      </c>
      <c r="C25" s="35" t="s">
        <v>20</v>
      </c>
      <c r="D25" s="13">
        <v>24307</v>
      </c>
      <c r="E25" s="13">
        <v>25522</v>
      </c>
    </row>
    <row r="26" spans="2:5" ht="30" x14ac:dyDescent="0.2">
      <c r="B26" s="18" t="s">
        <v>21</v>
      </c>
      <c r="C26" s="35" t="s">
        <v>22</v>
      </c>
      <c r="D26" s="13">
        <v>15000</v>
      </c>
      <c r="E26" s="13">
        <v>0</v>
      </c>
    </row>
    <row r="27" spans="2:5" x14ac:dyDescent="0.2">
      <c r="B27" s="18" t="s">
        <v>23</v>
      </c>
      <c r="C27" s="35" t="s">
        <v>24</v>
      </c>
      <c r="D27" s="13">
        <v>29</v>
      </c>
      <c r="E27" s="13">
        <v>30</v>
      </c>
    </row>
    <row r="28" spans="2:5" ht="45" x14ac:dyDescent="0.2">
      <c r="B28" s="18" t="s">
        <v>25</v>
      </c>
      <c r="C28" s="35" t="s">
        <v>26</v>
      </c>
      <c r="D28" s="13">
        <v>24458</v>
      </c>
      <c r="E28" s="13">
        <v>29240</v>
      </c>
    </row>
    <row r="29" spans="2:5" x14ac:dyDescent="0.2">
      <c r="B29" s="18" t="s">
        <v>27</v>
      </c>
      <c r="C29" s="35" t="s">
        <v>28</v>
      </c>
      <c r="D29" s="13">
        <f t="shared" ref="D29:E29" si="1">SUM(D31+D32+D30+D33)</f>
        <v>298535</v>
      </c>
      <c r="E29" s="13">
        <f t="shared" si="1"/>
        <v>306857</v>
      </c>
    </row>
    <row r="30" spans="2:5" ht="45" x14ac:dyDescent="0.2">
      <c r="B30" s="18" t="s">
        <v>29</v>
      </c>
      <c r="C30" s="35" t="s">
        <v>30</v>
      </c>
      <c r="D30" s="13">
        <v>47200</v>
      </c>
      <c r="E30" s="13">
        <v>48616</v>
      </c>
    </row>
    <row r="31" spans="2:5" x14ac:dyDescent="0.2">
      <c r="B31" s="19" t="s">
        <v>109</v>
      </c>
      <c r="C31" s="35" t="s">
        <v>89</v>
      </c>
      <c r="D31" s="13">
        <v>79442</v>
      </c>
      <c r="E31" s="13">
        <v>83888</v>
      </c>
    </row>
    <row r="32" spans="2:5" ht="45" x14ac:dyDescent="0.2">
      <c r="B32" s="19" t="s">
        <v>168</v>
      </c>
      <c r="C32" s="35" t="s">
        <v>169</v>
      </c>
      <c r="D32" s="13">
        <f>112410+49882+31+2+1247</f>
        <v>163572</v>
      </c>
      <c r="E32" s="13">
        <f>113458+49882+125+10+2494</f>
        <v>165969</v>
      </c>
    </row>
    <row r="33" spans="2:5" ht="45" x14ac:dyDescent="0.2">
      <c r="B33" s="18" t="s">
        <v>113</v>
      </c>
      <c r="C33" s="35" t="s">
        <v>114</v>
      </c>
      <c r="D33" s="13">
        <v>8321</v>
      </c>
      <c r="E33" s="13">
        <v>8384</v>
      </c>
    </row>
    <row r="34" spans="2:5" x14ac:dyDescent="0.2">
      <c r="B34" s="18" t="s">
        <v>31</v>
      </c>
      <c r="C34" s="35" t="s">
        <v>32</v>
      </c>
      <c r="D34" s="13">
        <f>D35</f>
        <v>71</v>
      </c>
      <c r="E34" s="13">
        <f>E35</f>
        <v>71</v>
      </c>
    </row>
    <row r="35" spans="2:5" ht="30" x14ac:dyDescent="0.2">
      <c r="B35" s="20" t="s">
        <v>33</v>
      </c>
      <c r="C35" s="35" t="s">
        <v>34</v>
      </c>
      <c r="D35" s="13">
        <v>71</v>
      </c>
      <c r="E35" s="13">
        <v>71</v>
      </c>
    </row>
    <row r="36" spans="2:5" x14ac:dyDescent="0.2">
      <c r="B36" s="18" t="s">
        <v>35</v>
      </c>
      <c r="C36" s="35" t="s">
        <v>36</v>
      </c>
      <c r="D36" s="13">
        <f>SUM(D37+D38+D39)</f>
        <v>19190</v>
      </c>
      <c r="E36" s="13">
        <f>SUM(E37+E38+E39)</f>
        <v>19579</v>
      </c>
    </row>
    <row r="37" spans="2:5" ht="60" x14ac:dyDescent="0.2">
      <c r="B37" s="18" t="s">
        <v>37</v>
      </c>
      <c r="C37" s="35" t="s">
        <v>38</v>
      </c>
      <c r="D37" s="13">
        <v>19105</v>
      </c>
      <c r="E37" s="13">
        <f>19294+200</f>
        <v>19494</v>
      </c>
    </row>
    <row r="38" spans="2:5" ht="30" x14ac:dyDescent="0.2">
      <c r="B38" s="18" t="s">
        <v>39</v>
      </c>
      <c r="C38" s="35" t="s">
        <v>40</v>
      </c>
      <c r="D38" s="13">
        <v>60</v>
      </c>
      <c r="E38" s="13">
        <v>60</v>
      </c>
    </row>
    <row r="39" spans="2:5" ht="105" x14ac:dyDescent="0.2">
      <c r="B39" s="18" t="s">
        <v>41</v>
      </c>
      <c r="C39" s="34" t="s">
        <v>42</v>
      </c>
      <c r="D39" s="13">
        <v>25</v>
      </c>
      <c r="E39" s="13">
        <v>25</v>
      </c>
    </row>
    <row r="40" spans="2:5" x14ac:dyDescent="0.2">
      <c r="B40" s="21"/>
      <c r="C40" s="35" t="s">
        <v>43</v>
      </c>
      <c r="D40" s="13">
        <f t="shared" ref="D40:E40" si="2">SUM(D13+D19+D23+D29+D34+D36)</f>
        <v>1115902.5</v>
      </c>
      <c r="E40" s="13">
        <f t="shared" si="2"/>
        <v>1189815.2</v>
      </c>
    </row>
    <row r="41" spans="2:5" ht="30" x14ac:dyDescent="0.2">
      <c r="B41" s="18" t="s">
        <v>90</v>
      </c>
      <c r="C41" s="35" t="s">
        <v>44</v>
      </c>
      <c r="D41" s="13">
        <f>SUM(D42:D48)</f>
        <v>209121</v>
      </c>
      <c r="E41" s="13">
        <f>SUM(E42:E48)</f>
        <v>211670</v>
      </c>
    </row>
    <row r="42" spans="2:5" ht="90" x14ac:dyDescent="0.2">
      <c r="B42" s="18" t="s">
        <v>45</v>
      </c>
      <c r="C42" s="34" t="s">
        <v>46</v>
      </c>
      <c r="D42" s="13">
        <v>143267</v>
      </c>
      <c r="E42" s="13">
        <v>145765</v>
      </c>
    </row>
    <row r="43" spans="2:5" ht="90" x14ac:dyDescent="0.2">
      <c r="B43" s="18" t="s">
        <v>47</v>
      </c>
      <c r="C43" s="35" t="s">
        <v>48</v>
      </c>
      <c r="D43" s="13">
        <v>2813</v>
      </c>
      <c r="E43" s="13">
        <v>2940</v>
      </c>
    </row>
    <row r="44" spans="2:5" ht="75" x14ac:dyDescent="0.2">
      <c r="B44" s="18" t="s">
        <v>49</v>
      </c>
      <c r="C44" s="35" t="s">
        <v>50</v>
      </c>
      <c r="D44" s="13">
        <v>19</v>
      </c>
      <c r="E44" s="13">
        <v>20</v>
      </c>
    </row>
    <row r="45" spans="2:5" ht="45" x14ac:dyDescent="0.2">
      <c r="B45" s="18" t="s">
        <v>51</v>
      </c>
      <c r="C45" s="35" t="s">
        <v>52</v>
      </c>
      <c r="D45" s="13">
        <v>55000</v>
      </c>
      <c r="E45" s="13">
        <v>55000</v>
      </c>
    </row>
    <row r="46" spans="2:5" ht="60" x14ac:dyDescent="0.2">
      <c r="B46" s="18" t="s">
        <v>53</v>
      </c>
      <c r="C46" s="35" t="s">
        <v>54</v>
      </c>
      <c r="D46" s="13">
        <v>3000</v>
      </c>
      <c r="E46" s="13">
        <v>3000</v>
      </c>
    </row>
    <row r="47" spans="2:5" ht="45" x14ac:dyDescent="0.2">
      <c r="B47" s="18" t="s">
        <v>55</v>
      </c>
      <c r="C47" s="35" t="s">
        <v>56</v>
      </c>
      <c r="D47" s="13">
        <v>572</v>
      </c>
      <c r="E47" s="13">
        <v>595</v>
      </c>
    </row>
    <row r="48" spans="2:5" ht="90" x14ac:dyDescent="0.2">
      <c r="B48" s="22" t="s">
        <v>57</v>
      </c>
      <c r="C48" s="37" t="s">
        <v>58</v>
      </c>
      <c r="D48" s="13">
        <v>4450</v>
      </c>
      <c r="E48" s="13">
        <v>4350</v>
      </c>
    </row>
    <row r="49" spans="2:5" x14ac:dyDescent="0.2">
      <c r="B49" s="18" t="s">
        <v>91</v>
      </c>
      <c r="C49" s="35" t="s">
        <v>59</v>
      </c>
      <c r="D49" s="13">
        <f t="shared" ref="D49:E49" si="3">D50+D51</f>
        <v>6605.6</v>
      </c>
      <c r="E49" s="13">
        <f t="shared" si="3"/>
        <v>6605.6</v>
      </c>
    </row>
    <row r="50" spans="2:5" ht="30" x14ac:dyDescent="0.2">
      <c r="B50" s="18" t="s">
        <v>60</v>
      </c>
      <c r="C50" s="35" t="s">
        <v>61</v>
      </c>
      <c r="D50" s="13">
        <v>1114.9000000000001</v>
      </c>
      <c r="E50" s="13">
        <v>1114.9000000000001</v>
      </c>
    </row>
    <row r="51" spans="2:5" ht="30" x14ac:dyDescent="0.2">
      <c r="B51" s="18" t="s">
        <v>62</v>
      </c>
      <c r="C51" s="35" t="s">
        <v>63</v>
      </c>
      <c r="D51" s="13">
        <f>5490.5+0.1+0.1</f>
        <v>5490.7000000000007</v>
      </c>
      <c r="E51" s="13">
        <f>5490.5+0.2</f>
        <v>5490.7</v>
      </c>
    </row>
    <row r="52" spans="2:5" ht="30" x14ac:dyDescent="0.2">
      <c r="B52" s="18" t="s">
        <v>64</v>
      </c>
      <c r="C52" s="35" t="s">
        <v>65</v>
      </c>
      <c r="D52" s="13">
        <f>SUM(D53:D53)</f>
        <v>3500</v>
      </c>
      <c r="E52" s="13">
        <f>SUM(E53:E53)</f>
        <v>3500</v>
      </c>
    </row>
    <row r="53" spans="2:5" ht="30" x14ac:dyDescent="0.2">
      <c r="B53" s="18" t="s">
        <v>66</v>
      </c>
      <c r="C53" s="35" t="s">
        <v>67</v>
      </c>
      <c r="D53" s="13">
        <v>3500</v>
      </c>
      <c r="E53" s="13">
        <v>3500</v>
      </c>
    </row>
    <row r="54" spans="2:5" ht="30" x14ac:dyDescent="0.2">
      <c r="B54" s="18" t="s">
        <v>68</v>
      </c>
      <c r="C54" s="35" t="s">
        <v>69</v>
      </c>
      <c r="D54" s="13">
        <f>SUM(D56+D55)</f>
        <v>77500</v>
      </c>
      <c r="E54" s="13">
        <f>SUM(E56+E55)</f>
        <v>77500</v>
      </c>
    </row>
    <row r="55" spans="2:5" s="9" customFormat="1" ht="105" x14ac:dyDescent="0.2">
      <c r="B55" s="23" t="s">
        <v>70</v>
      </c>
      <c r="C55" s="38" t="s">
        <v>71</v>
      </c>
      <c r="D55" s="13">
        <v>73000</v>
      </c>
      <c r="E55" s="13">
        <v>73000</v>
      </c>
    </row>
    <row r="56" spans="2:5" ht="60" x14ac:dyDescent="0.2">
      <c r="B56" s="18" t="s">
        <v>72</v>
      </c>
      <c r="C56" s="35" t="s">
        <v>73</v>
      </c>
      <c r="D56" s="13">
        <v>4500</v>
      </c>
      <c r="E56" s="13">
        <v>4500</v>
      </c>
    </row>
    <row r="57" spans="2:5" x14ac:dyDescent="0.2">
      <c r="B57" s="18" t="s">
        <v>74</v>
      </c>
      <c r="C57" s="35" t="s">
        <v>75</v>
      </c>
      <c r="D57" s="13">
        <f>SUM(D58:D58)</f>
        <v>200</v>
      </c>
      <c r="E57" s="13">
        <f>SUM(E58:E58)</f>
        <v>200</v>
      </c>
    </row>
    <row r="58" spans="2:5" ht="75" x14ac:dyDescent="0.2">
      <c r="B58" s="32" t="s">
        <v>185</v>
      </c>
      <c r="C58" s="8" t="s">
        <v>186</v>
      </c>
      <c r="D58" s="13">
        <v>200</v>
      </c>
      <c r="E58" s="13">
        <v>200</v>
      </c>
    </row>
    <row r="59" spans="2:5" x14ac:dyDescent="0.2">
      <c r="B59" s="24"/>
      <c r="C59" s="39" t="s">
        <v>76</v>
      </c>
      <c r="D59" s="13">
        <f t="shared" ref="D59:E59" si="4">D57+D54+D52+D49+D41</f>
        <v>296926.59999999998</v>
      </c>
      <c r="E59" s="13">
        <f t="shared" si="4"/>
        <v>299475.59999999998</v>
      </c>
    </row>
    <row r="60" spans="2:5" s="2" customFormat="1" ht="28.5" x14ac:dyDescent="0.2">
      <c r="B60" s="3" t="s">
        <v>110</v>
      </c>
      <c r="C60" s="6" t="s">
        <v>77</v>
      </c>
      <c r="D60" s="12">
        <f>SUM(D61:D104)</f>
        <v>1622400.9000000004</v>
      </c>
      <c r="E60" s="12">
        <f>SUM(E61:E104)</f>
        <v>1629112.8999999997</v>
      </c>
    </row>
    <row r="61" spans="2:5" ht="30" x14ac:dyDescent="0.2">
      <c r="B61" s="25" t="s">
        <v>115</v>
      </c>
      <c r="C61" s="38" t="s">
        <v>78</v>
      </c>
      <c r="D61" s="28">
        <v>22716.5</v>
      </c>
      <c r="E61" s="28">
        <v>25408.6</v>
      </c>
    </row>
    <row r="62" spans="2:5" ht="30" x14ac:dyDescent="0.2">
      <c r="B62" s="25" t="s">
        <v>116</v>
      </c>
      <c r="C62" s="38" t="s">
        <v>79</v>
      </c>
      <c r="D62" s="28">
        <v>43011.4</v>
      </c>
      <c r="E62" s="28">
        <v>48030.6</v>
      </c>
    </row>
    <row r="63" spans="2:5" ht="75" x14ac:dyDescent="0.2">
      <c r="B63" s="25" t="s">
        <v>187</v>
      </c>
      <c r="C63" s="38" t="s">
        <v>162</v>
      </c>
      <c r="D63" s="28">
        <v>24098</v>
      </c>
      <c r="E63" s="28">
        <v>26267</v>
      </c>
    </row>
    <row r="64" spans="2:5" ht="45" x14ac:dyDescent="0.2">
      <c r="B64" s="26" t="s">
        <v>145</v>
      </c>
      <c r="C64" s="38" t="s">
        <v>146</v>
      </c>
      <c r="D64" s="28">
        <v>5847.8</v>
      </c>
      <c r="E64" s="28">
        <v>5829.3</v>
      </c>
    </row>
    <row r="65" spans="2:5" ht="60" x14ac:dyDescent="0.2">
      <c r="B65" s="25" t="s">
        <v>117</v>
      </c>
      <c r="C65" s="38" t="s">
        <v>84</v>
      </c>
      <c r="D65" s="28">
        <f>960.2+47050.4</f>
        <v>48010.6</v>
      </c>
      <c r="E65" s="28">
        <f>1001.1+49054.7</f>
        <v>50055.799999999996</v>
      </c>
    </row>
    <row r="66" spans="2:5" ht="30" x14ac:dyDescent="0.2">
      <c r="B66" s="26" t="s">
        <v>118</v>
      </c>
      <c r="C66" s="38" t="s">
        <v>111</v>
      </c>
      <c r="D66" s="28">
        <v>3397.4</v>
      </c>
      <c r="E66" s="28">
        <v>3397.4</v>
      </c>
    </row>
    <row r="67" spans="2:5" ht="60" x14ac:dyDescent="0.2">
      <c r="B67" s="25" t="s">
        <v>171</v>
      </c>
      <c r="C67" s="38" t="s">
        <v>172</v>
      </c>
      <c r="D67" s="28">
        <v>30000</v>
      </c>
      <c r="E67" s="28">
        <v>0</v>
      </c>
    </row>
    <row r="68" spans="2:5" ht="90" x14ac:dyDescent="0.2">
      <c r="B68" s="25" t="s">
        <v>119</v>
      </c>
      <c r="C68" s="38" t="s">
        <v>148</v>
      </c>
      <c r="D68" s="28">
        <v>11264.4</v>
      </c>
      <c r="E68" s="28">
        <v>11885.2</v>
      </c>
    </row>
    <row r="69" spans="2:5" ht="105" x14ac:dyDescent="0.2">
      <c r="B69" s="25" t="s">
        <v>120</v>
      </c>
      <c r="C69" s="38" t="s">
        <v>149</v>
      </c>
      <c r="D69" s="28">
        <v>26620.7</v>
      </c>
      <c r="E69" s="28">
        <v>28082.9</v>
      </c>
    </row>
    <row r="70" spans="2:5" ht="90" x14ac:dyDescent="0.2">
      <c r="B70" s="25" t="s">
        <v>121</v>
      </c>
      <c r="C70" s="38" t="s">
        <v>88</v>
      </c>
      <c r="D70" s="28">
        <v>9379.7999999999993</v>
      </c>
      <c r="E70" s="28">
        <v>9379.7999999999993</v>
      </c>
    </row>
    <row r="71" spans="2:5" ht="45" x14ac:dyDescent="0.2">
      <c r="B71" s="26" t="s">
        <v>122</v>
      </c>
      <c r="C71" s="38" t="s">
        <v>112</v>
      </c>
      <c r="D71" s="28">
        <v>3500</v>
      </c>
      <c r="E71" s="28">
        <v>3500</v>
      </c>
    </row>
    <row r="72" spans="2:5" ht="60" x14ac:dyDescent="0.2">
      <c r="B72" s="25" t="s">
        <v>158</v>
      </c>
      <c r="C72" s="38" t="s">
        <v>159</v>
      </c>
      <c r="D72" s="28">
        <v>7375</v>
      </c>
      <c r="E72" s="28">
        <v>7375</v>
      </c>
    </row>
    <row r="73" spans="2:5" ht="45" x14ac:dyDescent="0.2">
      <c r="B73" s="19" t="s">
        <v>123</v>
      </c>
      <c r="C73" s="38" t="s">
        <v>93</v>
      </c>
      <c r="D73" s="28">
        <v>58865.9</v>
      </c>
      <c r="E73" s="28">
        <v>58865.9</v>
      </c>
    </row>
    <row r="74" spans="2:5" ht="45" x14ac:dyDescent="0.2">
      <c r="B74" s="19" t="s">
        <v>161</v>
      </c>
      <c r="C74" s="38" t="s">
        <v>173</v>
      </c>
      <c r="D74" s="28">
        <v>5686.5</v>
      </c>
      <c r="E74" s="28">
        <v>5686.5</v>
      </c>
    </row>
    <row r="75" spans="2:5" ht="30" x14ac:dyDescent="0.2">
      <c r="B75" s="25" t="s">
        <v>191</v>
      </c>
      <c r="C75" s="38" t="s">
        <v>192</v>
      </c>
      <c r="D75" s="28">
        <v>1894.4</v>
      </c>
      <c r="E75" s="28">
        <v>0</v>
      </c>
    </row>
    <row r="76" spans="2:5" ht="75" x14ac:dyDescent="0.2">
      <c r="B76" s="19" t="s">
        <v>184</v>
      </c>
      <c r="C76" s="38" t="s">
        <v>165</v>
      </c>
      <c r="D76" s="28">
        <v>6611.3</v>
      </c>
      <c r="E76" s="28">
        <v>25354.400000000001</v>
      </c>
    </row>
    <row r="77" spans="2:5" ht="255" x14ac:dyDescent="0.2">
      <c r="B77" s="26" t="s">
        <v>124</v>
      </c>
      <c r="C77" s="38" t="s">
        <v>92</v>
      </c>
      <c r="D77" s="28">
        <v>383873</v>
      </c>
      <c r="E77" s="28">
        <v>409474</v>
      </c>
    </row>
    <row r="78" spans="2:5" ht="270" x14ac:dyDescent="0.2">
      <c r="B78" s="19" t="s">
        <v>125</v>
      </c>
      <c r="C78" s="38" t="s">
        <v>100</v>
      </c>
      <c r="D78" s="28">
        <v>5051.2</v>
      </c>
      <c r="E78" s="28">
        <v>5051.2</v>
      </c>
    </row>
    <row r="79" spans="2:5" ht="225" x14ac:dyDescent="0.2">
      <c r="B79" s="19" t="s">
        <v>126</v>
      </c>
      <c r="C79" s="38" t="s">
        <v>101</v>
      </c>
      <c r="D79" s="28">
        <v>453737</v>
      </c>
      <c r="E79" s="28">
        <v>486859.8</v>
      </c>
    </row>
    <row r="80" spans="2:5" ht="240" x14ac:dyDescent="0.2">
      <c r="B80" s="19" t="s">
        <v>127</v>
      </c>
      <c r="C80" s="38" t="s">
        <v>81</v>
      </c>
      <c r="D80" s="28">
        <v>21717</v>
      </c>
      <c r="E80" s="28">
        <v>21717</v>
      </c>
    </row>
    <row r="81" spans="2:5" ht="60" x14ac:dyDescent="0.2">
      <c r="B81" s="26" t="s">
        <v>128</v>
      </c>
      <c r="C81" s="38" t="s">
        <v>98</v>
      </c>
      <c r="D81" s="28">
        <v>7574.6</v>
      </c>
      <c r="E81" s="28">
        <v>7790.4</v>
      </c>
    </row>
    <row r="82" spans="2:5" s="11" customFormat="1" ht="75" x14ac:dyDescent="0.2">
      <c r="B82" s="26" t="s">
        <v>129</v>
      </c>
      <c r="C82" s="38" t="s">
        <v>96</v>
      </c>
      <c r="D82" s="28">
        <v>3038.8</v>
      </c>
      <c r="E82" s="28">
        <v>3129.2</v>
      </c>
    </row>
    <row r="83" spans="2:5" ht="60" x14ac:dyDescent="0.2">
      <c r="B83" s="26" t="s">
        <v>130</v>
      </c>
      <c r="C83" s="38" t="s">
        <v>97</v>
      </c>
      <c r="D83" s="28">
        <v>1750.2</v>
      </c>
      <c r="E83" s="28">
        <v>1802.2</v>
      </c>
    </row>
    <row r="84" spans="2:5" ht="225" x14ac:dyDescent="0.2">
      <c r="B84" s="19" t="s">
        <v>131</v>
      </c>
      <c r="C84" s="38" t="s">
        <v>104</v>
      </c>
      <c r="D84" s="28">
        <v>489.6</v>
      </c>
      <c r="E84" s="28">
        <v>489.6</v>
      </c>
    </row>
    <row r="85" spans="2:5" ht="75" x14ac:dyDescent="0.2">
      <c r="B85" s="19" t="s">
        <v>132</v>
      </c>
      <c r="C85" s="38" t="s">
        <v>105</v>
      </c>
      <c r="D85" s="28">
        <v>48</v>
      </c>
      <c r="E85" s="28">
        <v>48</v>
      </c>
    </row>
    <row r="86" spans="2:5" s="11" customFormat="1" ht="270" x14ac:dyDescent="0.2">
      <c r="B86" s="25" t="s">
        <v>133</v>
      </c>
      <c r="C86" s="40" t="s">
        <v>82</v>
      </c>
      <c r="D86" s="28">
        <v>38213.199999999997</v>
      </c>
      <c r="E86" s="28">
        <v>38213.199999999997</v>
      </c>
    </row>
    <row r="87" spans="2:5" s="11" customFormat="1" ht="90" x14ac:dyDescent="0.2">
      <c r="B87" s="26" t="s">
        <v>134</v>
      </c>
      <c r="C87" s="38" t="s">
        <v>94</v>
      </c>
      <c r="D87" s="28">
        <v>4752</v>
      </c>
      <c r="E87" s="28">
        <v>4752</v>
      </c>
    </row>
    <row r="88" spans="2:5" s="11" customFormat="1" ht="105" x14ac:dyDescent="0.2">
      <c r="B88" s="26" t="s">
        <v>135</v>
      </c>
      <c r="C88" s="38" t="s">
        <v>95</v>
      </c>
      <c r="D88" s="28">
        <v>1074</v>
      </c>
      <c r="E88" s="28">
        <v>1074</v>
      </c>
    </row>
    <row r="89" spans="2:5" ht="120" x14ac:dyDescent="0.2">
      <c r="B89" s="26" t="s">
        <v>174</v>
      </c>
      <c r="C89" s="38" t="s">
        <v>175</v>
      </c>
      <c r="D89" s="28">
        <v>3647.3</v>
      </c>
      <c r="E89" s="28">
        <v>3807.8</v>
      </c>
    </row>
    <row r="90" spans="2:5" ht="75" x14ac:dyDescent="0.2">
      <c r="B90" s="19" t="s">
        <v>136</v>
      </c>
      <c r="C90" s="38" t="s">
        <v>103</v>
      </c>
      <c r="D90" s="28">
        <v>26019.7</v>
      </c>
      <c r="E90" s="28">
        <v>27165.200000000001</v>
      </c>
    </row>
    <row r="91" spans="2:5" ht="300" x14ac:dyDescent="0.2">
      <c r="B91" s="26" t="s">
        <v>137</v>
      </c>
      <c r="C91" s="38" t="s">
        <v>99</v>
      </c>
      <c r="D91" s="28">
        <v>135244.1</v>
      </c>
      <c r="E91" s="28">
        <v>139657.79999999999</v>
      </c>
    </row>
    <row r="92" spans="2:5" ht="255" x14ac:dyDescent="0.2">
      <c r="B92" s="19" t="s">
        <v>138</v>
      </c>
      <c r="C92" s="38" t="s">
        <v>102</v>
      </c>
      <c r="D92" s="28">
        <v>46986.1</v>
      </c>
      <c r="E92" s="28">
        <v>47561.7</v>
      </c>
    </row>
    <row r="93" spans="2:5" ht="60" x14ac:dyDescent="0.2">
      <c r="B93" s="19" t="s">
        <v>139</v>
      </c>
      <c r="C93" s="38" t="s">
        <v>106</v>
      </c>
      <c r="D93" s="28">
        <v>1240.5999999999999</v>
      </c>
      <c r="E93" s="28">
        <v>1240.5999999999999</v>
      </c>
    </row>
    <row r="94" spans="2:5" ht="120" x14ac:dyDescent="0.2">
      <c r="B94" s="19" t="s">
        <v>140</v>
      </c>
      <c r="C94" s="38" t="s">
        <v>108</v>
      </c>
      <c r="D94" s="28">
        <v>1091.2</v>
      </c>
      <c r="E94" s="28">
        <v>1091.2</v>
      </c>
    </row>
    <row r="95" spans="2:5" ht="90" x14ac:dyDescent="0.2">
      <c r="B95" s="27" t="s">
        <v>141</v>
      </c>
      <c r="C95" s="38" t="s">
        <v>107</v>
      </c>
      <c r="D95" s="28">
        <v>12743.3</v>
      </c>
      <c r="E95" s="28">
        <v>12558.3</v>
      </c>
    </row>
    <row r="96" spans="2:5" ht="90" x14ac:dyDescent="0.2">
      <c r="B96" s="25" t="s">
        <v>166</v>
      </c>
      <c r="C96" s="38" t="s">
        <v>167</v>
      </c>
      <c r="D96" s="28">
        <v>304.2</v>
      </c>
      <c r="E96" s="28">
        <v>315.39999999999998</v>
      </c>
    </row>
    <row r="97" spans="2:5" ht="90" x14ac:dyDescent="0.2">
      <c r="B97" s="19" t="s">
        <v>142</v>
      </c>
      <c r="C97" s="38" t="s">
        <v>83</v>
      </c>
      <c r="D97" s="28">
        <v>41349.5</v>
      </c>
      <c r="E97" s="28">
        <v>43003.5</v>
      </c>
    </row>
    <row r="98" spans="2:5" ht="75" x14ac:dyDescent="0.2">
      <c r="B98" s="27" t="s">
        <v>143</v>
      </c>
      <c r="C98" s="38" t="s">
        <v>176</v>
      </c>
      <c r="D98" s="28">
        <v>4505.6000000000004</v>
      </c>
      <c r="E98" s="28">
        <v>4535.5</v>
      </c>
    </row>
    <row r="99" spans="2:5" ht="75" x14ac:dyDescent="0.2">
      <c r="B99" s="25" t="s">
        <v>163</v>
      </c>
      <c r="C99" s="38" t="s">
        <v>164</v>
      </c>
      <c r="D99" s="28">
        <v>71.3</v>
      </c>
      <c r="E99" s="28">
        <v>575.1</v>
      </c>
    </row>
    <row r="100" spans="2:5" ht="60" x14ac:dyDescent="0.2">
      <c r="B100" s="25" t="s">
        <v>144</v>
      </c>
      <c r="C100" s="38" t="s">
        <v>80</v>
      </c>
      <c r="D100" s="28">
        <v>1519.3</v>
      </c>
      <c r="E100" s="28">
        <v>1751.4</v>
      </c>
    </row>
    <row r="101" spans="2:5" ht="75" x14ac:dyDescent="0.2">
      <c r="B101" s="25" t="s">
        <v>188</v>
      </c>
      <c r="C101" s="38" t="s">
        <v>160</v>
      </c>
      <c r="D101" s="28">
        <v>104000</v>
      </c>
      <c r="E101" s="28">
        <v>44000</v>
      </c>
    </row>
    <row r="102" spans="2:5" ht="60" x14ac:dyDescent="0.2">
      <c r="B102" s="25" t="s">
        <v>183</v>
      </c>
      <c r="C102" s="38" t="s">
        <v>170</v>
      </c>
      <c r="D102" s="28">
        <v>7550</v>
      </c>
      <c r="E102" s="28">
        <v>5766</v>
      </c>
    </row>
    <row r="103" spans="2:5" ht="75" x14ac:dyDescent="0.2">
      <c r="B103" s="41" t="s">
        <v>189</v>
      </c>
      <c r="C103" s="42" t="s">
        <v>190</v>
      </c>
      <c r="D103" s="28">
        <v>5941.4</v>
      </c>
      <c r="E103" s="28">
        <v>5975.4</v>
      </c>
    </row>
    <row r="104" spans="2:5" ht="75" x14ac:dyDescent="0.2">
      <c r="B104" s="23" t="s">
        <v>177</v>
      </c>
      <c r="C104" s="8" t="s">
        <v>178</v>
      </c>
      <c r="D104" s="14">
        <v>589</v>
      </c>
      <c r="E104" s="14">
        <v>589</v>
      </c>
    </row>
  </sheetData>
  <mergeCells count="8">
    <mergeCell ref="C1:E1"/>
    <mergeCell ref="B8:B9"/>
    <mergeCell ref="C8:C9"/>
    <mergeCell ref="D8:E8"/>
    <mergeCell ref="B6:E6"/>
    <mergeCell ref="C2:E2"/>
    <mergeCell ref="C3:E3"/>
    <mergeCell ref="B5:E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2021-2022</vt:lpstr>
      <vt:lpstr>'2021-2022'!Заголовки_для_печати</vt:lpstr>
      <vt:lpstr>'2021-2022'!Область_печати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2019-12-04T11:15:13Z</cp:lastPrinted>
  <dcterms:created xsi:type="dcterms:W3CDTF">2016-11-21T07:13:02Z</dcterms:created>
  <dcterms:modified xsi:type="dcterms:W3CDTF">2020-03-11T05:50:22Z</dcterms:modified>
</cp:coreProperties>
</file>