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fua21\Desktop\Почта_Зверева\Решения сессий\2020 год\06.2020\Решение о внесении изменений\"/>
    </mc:Choice>
  </mc:AlternateContent>
  <bookViews>
    <workbookView xWindow="0" yWindow="0" windowWidth="19200" windowHeight="10995"/>
  </bookViews>
  <sheets>
    <sheet name="2021-2022" sheetId="1" r:id="rId1"/>
  </sheets>
  <definedNames>
    <definedName name="_xlnm._FilterDatabase" localSheetId="0" hidden="1">'2021-2022'!$B$5:$D$102</definedName>
    <definedName name="_xlnm.Print_Titles" localSheetId="0">'2021-2022'!$8:$10</definedName>
    <definedName name="_xlnm.Print_Area" localSheetId="0">'2021-2022'!$B$1:$E$105</definedName>
  </definedNames>
  <calcPr calcId="152511"/>
</workbook>
</file>

<file path=xl/calcChain.xml><?xml version="1.0" encoding="utf-8"?>
<calcChain xmlns="http://schemas.openxmlformats.org/spreadsheetml/2006/main">
  <c r="E32" i="1" l="1"/>
  <c r="D32" i="1"/>
  <c r="E66" i="1" l="1"/>
  <c r="D66" i="1"/>
  <c r="D60" i="1" l="1"/>
  <c r="E60" i="1"/>
  <c r="E51" i="1" l="1"/>
  <c r="E37" i="1"/>
  <c r="D51" i="1"/>
  <c r="D29" i="1"/>
  <c r="E29" i="1"/>
  <c r="D57" i="1" l="1"/>
  <c r="E57" i="1"/>
  <c r="D54" i="1"/>
  <c r="E54" i="1"/>
  <c r="D52" i="1"/>
  <c r="E52" i="1"/>
  <c r="D49" i="1"/>
  <c r="E49" i="1"/>
  <c r="D41" i="1"/>
  <c r="E41" i="1"/>
  <c r="D36" i="1"/>
  <c r="E36" i="1"/>
  <c r="D34" i="1"/>
  <c r="E34" i="1"/>
  <c r="D23" i="1"/>
  <c r="E23" i="1"/>
  <c r="D19" i="1"/>
  <c r="E19" i="1"/>
  <c r="D14" i="1"/>
  <c r="D13" i="1" s="1"/>
  <c r="D40" i="1" s="1"/>
  <c r="E14" i="1"/>
  <c r="E13" i="1" s="1"/>
  <c r="D59" i="1" l="1"/>
  <c r="E59" i="1"/>
  <c r="E40" i="1"/>
  <c r="D12" i="1"/>
  <c r="D11" i="1" s="1"/>
  <c r="E12" i="1" l="1"/>
  <c r="E11" i="1" s="1"/>
</calcChain>
</file>

<file path=xl/sharedStrings.xml><?xml version="1.0" encoding="utf-8"?>
<sst xmlns="http://schemas.openxmlformats.org/spreadsheetml/2006/main" count="198" uniqueCount="198">
  <si>
    <t>(тыс. рублей)</t>
  </si>
  <si>
    <t>Код вида, подвида доходов бюджета</t>
  </si>
  <si>
    <t xml:space="preserve">Наименование </t>
  </si>
  <si>
    <t>100 00000 00 0000 000</t>
  </si>
  <si>
    <t>101 00000 00 0000 000</t>
  </si>
  <si>
    <t>Налоги на прибыль, доходы</t>
  </si>
  <si>
    <t>101 02000 01 0000 110</t>
  </si>
  <si>
    <t>Налог на доходы физических лиц</t>
  </si>
  <si>
    <t>101 02010 01 0000 110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</si>
  <si>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</si>
  <si>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101 02020 01 0000 110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</si>
  <si>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</si>
  <si>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101 02030 01 0000 110</t>
  </si>
  <si>
    <t>103 02000 01 0000 110</t>
  </si>
  <si>
    <t>Акцизы по подакцизным товарам (продукции), производимым на территории Российской Федерации</t>
  </si>
  <si>
    <t>105 00000 00 0000 110</t>
  </si>
  <si>
    <t>Налоги на совокупный доход</t>
  </si>
  <si>
    <t>105 01011 01 0000 110</t>
  </si>
  <si>
    <t>Налог, взимаемый с налогоплательщиков, выбравших в качестве объекта налогообложения доходы</t>
  </si>
  <si>
    <t>105 01021 01 0000 110</t>
  </si>
  <si>
    <t>Налог, взимаемый с налогоплательщиков, выбравших в качестве объекта налогообложения доходы, уменьшенные на величину расходов</t>
  </si>
  <si>
    <t>105 02010 02 0000 110</t>
  </si>
  <si>
    <t>Единый налог на вмененный доход для отдельных видов деятельности</t>
  </si>
  <si>
    <t>105 03000 01 0000 110</t>
  </si>
  <si>
    <t>Единый сельскохозяйственный налог</t>
  </si>
  <si>
    <t>105 04010 02 0000 110</t>
  </si>
  <si>
    <t>Налог, взимаемый в связи с применением патентной системы налогообложения, зачисляемый в бюджеты городских округов</t>
  </si>
  <si>
    <t>106 00000 04 0000 110</t>
  </si>
  <si>
    <t>Налоги на имущество</t>
  </si>
  <si>
    <t>106 01020 04 0000 110</t>
  </si>
  <si>
    <t>Налог на имущество физических лиц, взимаемый по  ставкам, применяемым к объектам налогообложения, расположенным в границах городских округов</t>
  </si>
  <si>
    <t>107 01000 01 0000 110</t>
  </si>
  <si>
    <t>Налог на добычу полезных ископаемых</t>
  </si>
  <si>
    <t>107 01020 01 0000 110</t>
  </si>
  <si>
    <t>Налог на добычу общераспространенных полезных ископаемых</t>
  </si>
  <si>
    <t>108 00000 01 0000 110</t>
  </si>
  <si>
    <t>Государственная пошлина</t>
  </si>
  <si>
    <t>108 03010 01 0000 110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</si>
  <si>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</si>
  <si>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108 07150 01 0000 110</t>
  </si>
  <si>
    <t>Государственная пошлина за выдачу разрешения на установку рекламной конструкции</t>
  </si>
  <si>
    <t>108 07173 01 0000 110</t>
  </si>
  <si>
    <t>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городских округов</t>
  </si>
  <si>
    <t>Итого налоговых доходов</t>
  </si>
  <si>
    <t>Доходы от использования имущества, находящегося в государственной и муниципальной собственности</t>
  </si>
  <si>
    <t>111 05012 04 0000 120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</si>
  <si>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</si>
  <si>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111 05024 04 0000 120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</si>
  <si>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(за исключением земельных участков муниципальных бюджетных и автономных учреждений)</t>
  </si>
  <si>
    <t>111 05034 04 0000 120</t>
  </si>
  <si>
    <t>Доходы от сдачи в аренду имущества, находящегося в оперативном управлении органов управления городских округов и созданных ими учреждений (за исключением имущества муниципальных бюджетных и автономных учреждений)</t>
  </si>
  <si>
    <t>111 05074 04 0000 120</t>
  </si>
  <si>
    <t>Доходы от сдачи в аренду имущества, составляющего казну городских округов (за исключением земельных участков)</t>
  </si>
  <si>
    <t>111 07014 04 0000 120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</si>
  <si>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округами</t>
  </si>
  <si>
    <t>111 09034 04 0000 120</t>
  </si>
  <si>
    <t>Доходы от эксплуатации и использования имущества автомобильных дорог, находящихся в собственности городских округов</t>
  </si>
  <si>
    <t>111 09044 04 0000 120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</si>
  <si>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</si>
  <si>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Платежи при пользовании природными ресурсами</t>
  </si>
  <si>
    <t>112 01010 01 0000 120</t>
  </si>
  <si>
    <t>Плата за выбросы загрязняющих веществ в атмосферный воздух стационарными объектами</t>
  </si>
  <si>
    <t>112 01040 01 0000 120</t>
  </si>
  <si>
    <t>Плата за размещение отходов производства и потребления</t>
  </si>
  <si>
    <t>113 00000 04 0000 130</t>
  </si>
  <si>
    <t>Доходы от оказания платных услуг (работ) и компенсации затрат государства</t>
  </si>
  <si>
    <t>113 01994 04 0000 130</t>
  </si>
  <si>
    <t>Прочие доходы от оказания платных услуг (работ) получателями средств  бюджетов городских округов</t>
  </si>
  <si>
    <t>114 00000 04 0000 000</t>
  </si>
  <si>
    <t>Доходы от продажи  материальных и нематериальных активов</t>
  </si>
  <si>
    <t>114 02043 04 0000 410</t>
  </si>
  <si>
    <t>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</si>
  <si>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114 06012 04 0000 430</t>
  </si>
  <si>
    <t>Доходы от продажи земельных участков, государственная собственность на которые не разграничена и которые расположены в границах городских округов</t>
  </si>
  <si>
    <t xml:space="preserve">116 00000 00 0000 140 </t>
  </si>
  <si>
    <t>Штрафы, санкции, возмещение ущерба</t>
  </si>
  <si>
    <t>Итого неналоговых доходов</t>
  </si>
  <si>
    <t>БЕЗВОЗМЕЗДНЫЕ ПОСТУПЛЕНИЯ</t>
  </si>
  <si>
    <t>Дотации бюджетам городских округов на выравнивание бюджетной обеспеченности</t>
  </si>
  <si>
    <t>Дотации бюджетам городских округов на поддержку мер по обеспечению сбалансированности бюджетов</t>
  </si>
  <si>
    <t>Субвенции бюджетам городских округов на выплату единовременного пособия при всех формах устройства детей, лишенных родительского попечения, в семью</t>
  </si>
  <si>
    <t>Субвенции бюджетам городских округов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(за исключением расходов на содержание зданий и оплату коммунальных услуг) в части расходов на приобретение учебников и учебных пособий, средств обучения, игр, игрушек муниципальных общеобразовательных организаций</t>
  </si>
  <si>
    <t>Субвенции бюджетам городских округов на осуществление государственных полномочий по социальной поддержке детей-сирот и детей, оставшихся без попечения родителей (за исключением детей, обучающихся в федеральных образовательных организациях), кроме полномочий по содержанию детей-сирот и детей, оставшихся без попечения родителей, в государственных образовательных организациях и медицинских организациях государственной системы здравоохранения для детей-сирот и детей, оставшихся без попечения родителей, в части ежемесячного пособия на содержание детей, переданных на воспитание в приемную и патронатную семью, вознаграждения, причитающегося приемным и патронатным родителям, пособий на содержание детей, переданных под опеку и попечительство</t>
  </si>
  <si>
    <t>Субвенции бюджетам городских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</si>
  <si>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Субсидии бюджетам городских округов на поддержку государственных программ субъектов Российской Федерации и муниципальных программ формирования современной городской среды</t>
  </si>
  <si>
    <t>Поступления доходов в бюджет городского округа</t>
  </si>
  <si>
    <t>101 02040 01 0000 110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</si>
  <si>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у физических лиц на основании патента в соответствии со статьей 227.1 Налогового кодекса Российской Федерации</t>
  </si>
  <si>
    <t>Субсидии бюджетам городских округов на софинансирование расходов по обеспечению питанием обучающихся с ограниченными возможностями здоровья в муниципальных организациях, осуществляющих образовательную деятельность</t>
  </si>
  <si>
    <t>Налог на имущество организаций</t>
  </si>
  <si>
    <t>111 00000 04 0000 120</t>
  </si>
  <si>
    <t>112 01000 01 0000 120</t>
  </si>
  <si>
    <t>Субвенции бюджетам городских округов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(за исключением расходов на содержание зданий и оплату коммунальных услуг) в части расходов на оплату труда педагогических работников муниципальных дошкольных образовательных организаций и муниципальных общеобразовательных организаций, предоставляющих дошкольное образование</t>
  </si>
  <si>
    <t>Субсидии бюджетам городских округов на реализацию проектов по благоустройству дворовых территорий, основанных на местных инициативах</t>
  </si>
  <si>
    <t>Субвенции бюджетам городских округов на осуществление государственных полномочий по социальной поддержке учащихся муниципальных общеобразовательных организаций из многодетных малоимущих семей по обеспечению бесплатным питанием</t>
  </si>
  <si>
    <t>Субвенции бюджетам городских округов на осуществление государственных полномочий по социальной поддержке учащихся муниципальных общеобразовательных организаций из многодетных малоимущих семей по обеспечению школьной формой либо заменяющим ее комплектом детской одежды для посещения школьных занятий</t>
  </si>
  <si>
    <t>Субвенции бюджетам городских округов на осуществление государственных полномочий по образованию и обеспечению в пределах муниципального образования деятельности комиссий по делам несовершеннолетних и защите их прав</t>
  </si>
  <si>
    <t>Субвенции бюджетам городских округов на осуществление государственных полномочий по созданию и обеспечению деятельности административных комиссий</t>
  </si>
  <si>
    <t>Субвенции бюджетам городских округов на осуществление государственных полномочий по организации и осуществлению деятельности по опеке и попечительству</t>
  </si>
  <si>
    <t>Субвенции бюджетам городских округов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(за исключением расходов на содержание зданий и оплату коммунальных услуг) в части расходов на оплату труда административно-управленческого и вспомогательного персонала муниципальных дошкольных образовательных организаций и муниципальных общеобразовательных организаций, предоставляющих дошкольное образование, участвующего в реализации общеобразовательных программ</t>
  </si>
  <si>
    <t>Субвенции бюджетам городских округов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(за исключением расходов на содержание зданий и оплату коммунальных услуг) в части расходов на приобретение учебников и учебных пособий, средств обучения, игр, игрушек муниципальных дошкольных образовательных организаций и муниципальных общеобразовательных организаций, предоставляющих дошкольное образование</t>
  </si>
  <si>
    <t>Субвенции бюджетам городских округов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(за исключением расходов на содержание зданий и оплату коммунальных услуг) в части расходов на оплату труда педагогических работников муниципальных общеобразовательных организаций</t>
  </si>
  <si>
    <t>Субвенции бюджетам городских округов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(за исключением расходов на содержание зданий и оплату коммунальных услуг) в части расходов на оплату труда административно-управленческого и вспомогательного персонала муниципальных общеобразовательных организаций, участвующего в реализации общеобразовательных программ</t>
  </si>
  <si>
    <t>Субвенции бюджетам городских округов на осуществление государственных полномочий по организации и обеспечению отдыха и оздоровления детей (за исключением организации отдыха детей в каникулярное время)</t>
  </si>
  <si>
    <t>Субвенции бюджетам городских округов на обеспечение бесплатным  проездом детей-сирот и детей, оставшихся без попечения родителей, лиц из числа детей-сирот и детей, оставшихся без попечения родителей, лиц, потерявших в период обучения обоих родителей или единственного родителя, обучающихся по очной форме обучения по основным профессиональным образовательным программам и (или) по программам профессиональной подготовки по профессиям рабочих, должностям служащих за счет средств бюджета Республики Башкортостан или местных бюджетов, на городском, пригородном транспорте, в сельской местности на внутрирайонном транспорте (кроме такси)</t>
  </si>
  <si>
    <t>Субвенции бюджетам городских округов на осуществление государственных полномочий по организации проведения мероприятий по обустройству, содержанию, строительству и консервации скотомогильников (биотермических ям)</t>
  </si>
  <si>
    <t>Субвенции бюджетам городских округов на осуществление государственных полномочий по организации проведения мероприятий по отлову и содержанию безнадзорных животных</t>
  </si>
  <si>
    <t>Субвенции бюджетам городских округов на осуществление государственных полномочий по обеспечению детей-сирот и детей, оставшихся без попечения родителей, лиц из числа детей-сирот и детей, оставшихся без попечения родителей, жилыми помещениями</t>
  </si>
  <si>
    <t>Субвенции бюджетам городских округов на осуществление государственных полномочий по обеспечению жилыми помещениями инвалидов и семей, имеющих детей-инвалидов, нуждающихся в жилых помещениях, предоставляемых по договорам социального найма, вставших на учет после 1 января 2005 года и страдающих тяжелыми формами хронических заболеваний</t>
  </si>
  <si>
    <t>106 02010 02 0000 110</t>
  </si>
  <si>
    <t>200 00000 00 0000 000</t>
  </si>
  <si>
    <t>Субсидии бюджетам городских округов на финансовое обеспечение отдельных полномочий</t>
  </si>
  <si>
    <t>Субсидии бюджетам городских округов на создание и обеспечение текущего финансирования деятельности бизнес-инкубаторов</t>
  </si>
  <si>
    <t>106 06042 04 0000 110</t>
  </si>
  <si>
    <t>Земельный налог с физических лиц, обладающих земельным участком, расположенным в границах городских округов</t>
  </si>
  <si>
    <t>202 15001 04 0000 150</t>
  </si>
  <si>
    <t>202 15002 04 0000 150</t>
  </si>
  <si>
    <t>202 25555 04 0000 150</t>
  </si>
  <si>
    <t>202 29998 04 0000 150</t>
  </si>
  <si>
    <t>202 29999 04 7204 150</t>
  </si>
  <si>
    <t>202 29999 04 7205 150</t>
  </si>
  <si>
    <t>202 29999 04 7208 150</t>
  </si>
  <si>
    <t>202 29999 04 7212 150</t>
  </si>
  <si>
    <t>202 29999 04 7248 150</t>
  </si>
  <si>
    <t>202 30024 04 7302 150</t>
  </si>
  <si>
    <t>202 30024 04 7303 150</t>
  </si>
  <si>
    <t>202 30024 04 7304 150</t>
  </si>
  <si>
    <t>202 30024 04 7305 150</t>
  </si>
  <si>
    <t>202 30024 04 7306 150</t>
  </si>
  <si>
    <t>202 30024 04 7308 150</t>
  </si>
  <si>
    <t>202 30024 04 7309 150</t>
  </si>
  <si>
    <t>202 30024 04 7310 150</t>
  </si>
  <si>
    <t>202 30024 04 7314 150</t>
  </si>
  <si>
    <t>202 30024 04 7315 150</t>
  </si>
  <si>
    <t xml:space="preserve">202 30024 04 7316 150  </t>
  </si>
  <si>
    <t xml:space="preserve">202 30024 04 7317 150  </t>
  </si>
  <si>
    <t>202 30024 04 7319 150</t>
  </si>
  <si>
    <t>202 30024 04 7330 150</t>
  </si>
  <si>
    <t>202 30024 04 7331 150</t>
  </si>
  <si>
    <t>202 30024 04 7334 150</t>
  </si>
  <si>
    <t>202 30024 04 7335 150</t>
  </si>
  <si>
    <t>202 30024 04 7336 150</t>
  </si>
  <si>
    <t>202 30029 04 0000 150</t>
  </si>
  <si>
    <t>202 35082 04 0000 150</t>
  </si>
  <si>
    <t>202 35260 04 0000 150</t>
  </si>
  <si>
    <t>202 25497 04 0000 150</t>
  </si>
  <si>
    <t>Субсидии бюджетам городских округов на реализацию мероприятий по обеспечению жильем молодых семей</t>
  </si>
  <si>
    <t>Сумма</t>
  </si>
  <si>
    <t>Субсидии бюджетам городских округов на софинансирование расходов муниципальных образований, возникающих при поэтапном доведении средней заработной платы работников муниципальных учреждений культуры до средней заработной платы в Республике Башкортостан</t>
  </si>
  <si>
    <t>Субсидии бюджетам городских округов на софинансирование расходов муниципальных образований, возникающих при поэтапном доведении средней заработной платы педагогических работников муниципальных учреждений дополнительного образования до средней заработной платы учителей в Республике Башкортостан</t>
  </si>
  <si>
    <t>НАЛОГОВЫЕ И НЕНАЛОГОВЫЕ ДОХОДЫ</t>
  </si>
  <si>
    <t>Налог на доходы физических лиц с доходов,  полученных физическими лицами в соответствии со статьей 228 Налогового кодекса Российской Федерации</t>
  </si>
  <si>
    <t>103 02231 01 0000 110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</si>
  <si>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</si>
  <si>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103 02241 01 0000 110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</si>
  <si>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</si>
  <si>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103 02251 01 0000 110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</si>
  <si>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</si>
  <si>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202 29999 04 7231 150</t>
  </si>
  <si>
    <t>Субсидии бюджетам городских округов на мероприятия по модернизации систем наружного освещения населенных пунктов Республики Башкортостан</t>
  </si>
  <si>
    <t>Межбюджетные трансферты, передаваемые бюджетам городских округов на финансовое обеспечение дорожной деятельности в рамках реализации национального проекта «Безопасные и качественные автомобильные дороги»</t>
  </si>
  <si>
    <t>202 29999 04 7252 150</t>
  </si>
  <si>
    <t>Прочие межбюджетные трансферты, передаваемые бюджетам городских округов на содержание, ремонт, капитальный ремонт, строительство и реконструкция автомобильных дорог общего пользования местного значения</t>
  </si>
  <si>
    <t>202 35120 04 0000 150</t>
  </si>
  <si>
    <t>Субвенции бюджетам городских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</si>
  <si>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Прочие субсидии бюджетам городских округов на обеспечение уровня финансирования организаций, осуществляющих спортивную подготовку по базовым видам спорта в соответствии с требованиями федеральных стандартов спортивной подготовки</t>
  </si>
  <si>
    <t>202 30024 04 7337 150</t>
  </si>
  <si>
    <t>Субвенции бюджетам городских округов на социальную поддержка учащихся муниципальных общеобразовательных организаций из многодетных малоимущих семей по предоставлению набора школьно-письменных принадлежностей первоклассникам</t>
  </si>
  <si>
    <t>106 06032 04 0000 110</t>
  </si>
  <si>
    <t>Земельный налог с организаций, обладающих земельным участком, расположенным в границах городских округов</t>
  </si>
  <si>
    <t>Субсидии бюджетам городских округов на финансовое обеспечение дорожной деятельности в рамках реализации национального проекта "Безопасные и качественные автомобильные дороги"</t>
  </si>
  <si>
    <t>202 29999 04 7202 150</t>
  </si>
  <si>
    <t>Субсидии бюджетам городских округов на осуществление мероприятий по созданию новых мест в общеобразовательных организациях за счет капитального ремонта</t>
  </si>
  <si>
    <t>Прочие субсидии бюджетам городских округов на реализацию мероприятий по развитию образовательных организаций</t>
  </si>
  <si>
    <t xml:space="preserve">202 30024 04 7318 150  </t>
  </si>
  <si>
    <t xml:space="preserve">Субвенций бюджетам городских округов  на осуществление государственных полномочий по социальной поддержке детей-сирот и детей, оставшихся без попечения родителей, а также детей, находящихся в трудной жизненной ситуации, в части организации и обеспечения отдыха и оздоровления детей указанных категорий
</t>
  </si>
  <si>
    <t>Субвенции бюджетам городских округов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</si>
  <si>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207 04050 04 6600 150</t>
  </si>
  <si>
    <t>Поступления сумм долевого финансирования от населения, на реализацию проектов по комплексному благоустройству дворовых территорий муниципальных образований Республики Башкортостан «Башкирские дворики»</t>
  </si>
  <si>
    <t>2021 год</t>
  </si>
  <si>
    <t>2022 год</t>
  </si>
  <si>
    <t xml:space="preserve"> город Салават Республики Башкортостан на плановый период 2021 и 2022 годы</t>
  </si>
  <si>
    <t>Всего</t>
  </si>
  <si>
    <t>202 49999 04 7412 150</t>
  </si>
  <si>
    <t>202 29999 04 7290 150</t>
  </si>
  <si>
    <t>116 10123 01 0000 140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</si>
  <si>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</si>
  <si>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202 20216 04 7216 150</t>
  </si>
  <si>
    <t>202 45393 04 0000 150</t>
  </si>
  <si>
    <t>207 04050 04 6240 150</t>
  </si>
  <si>
    <t>Поступления в бюджеты городских округов от физических лиц на финансовое обеспечение реализации проектов развития общественной инфраструктуры, основанных на местных инициативах</t>
  </si>
  <si>
    <t>202 29999 04 7255 150</t>
  </si>
  <si>
    <t>Прочие субсидии бюджетам городских округов на проведение комплексных кадастровых работ</t>
  </si>
  <si>
    <t xml:space="preserve">                                                                              город Салават Республики Башкортостан</t>
  </si>
  <si>
    <t xml:space="preserve">                                                                              к решению Совета городского округа</t>
  </si>
  <si>
    <t>202 25491 04 0000 150</t>
  </si>
  <si>
    <t>Субсидии бюджетам городских округов на создание новых мест в образовательных организациях различных типов для реализации дополнительных общеразвивающих программ всех направленностей</t>
  </si>
  <si>
    <t xml:space="preserve">                                                                              Приложение № 3</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</si>
</sst>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_-;\-* #,##0.00\ _₽_-;_-* &quot;-&quot;??\ _₽_-;_-@_-"/>
    <numFmt numFmtId="164" formatCode="#,##0.0_ ;\-#,##0.0\ "/>
    <numFmt numFmtId="165" formatCode="#,##0.0"/>
    <numFmt numFmtId="166" formatCode="_-* #,##0.0\ _₽_-;\-* #,##0.0\ _₽_-;_-* &quot;-&quot;??\ _₽_-;_-@_-"/>
  </numFmts>
  <fonts count="7" x14ac:knownFonts="1">
    <font>
      <sz val="10"/>
      <name val="Arial"/>
      <family val="2"/>
      <charset val="204"/>
    </font>
    <font>
      <sz val="10"/>
      <name val="Arial"/>
      <family val="2"/>
      <charset val="204"/>
    </font>
    <font>
      <sz val="11"/>
      <name val="Times New Roman"/>
      <family val="1"/>
      <charset val="204"/>
    </font>
    <font>
      <b/>
      <sz val="11"/>
      <name val="Times New Roman"/>
      <family val="1"/>
      <charset val="204"/>
    </font>
    <font>
      <i/>
      <sz val="11"/>
      <name val="Times New Roman"/>
      <family val="1"/>
      <charset val="204"/>
    </font>
    <font>
      <sz val="11"/>
      <color rgb="FFFF0000"/>
      <name val="Times New Roman"/>
      <family val="1"/>
      <charset val="204"/>
    </font>
    <font>
      <b/>
      <sz val="10"/>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43" fontId="1" fillId="0" borderId="0" applyFont="0" applyFill="0" applyBorder="0" applyAlignment="0" applyProtection="0"/>
  </cellStyleXfs>
  <cellXfs count="48">
    <xf numFmtId="0" fontId="0" fillId="0" borderId="0" xfId="0"/>
    <xf numFmtId="0" fontId="2" fillId="0" borderId="0" xfId="0" applyFont="1" applyAlignment="1">
      <alignment vertical="center"/>
    </xf>
    <xf numFmtId="0" fontId="3" fillId="0" borderId="0" xfId="0" applyFont="1" applyAlignment="1">
      <alignment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2" fillId="0" borderId="1" xfId="0" applyFont="1" applyBorder="1" applyAlignment="1">
      <alignment vertical="center" wrapText="1"/>
    </xf>
    <xf numFmtId="0" fontId="2" fillId="2" borderId="0" xfId="0" applyFont="1" applyFill="1" applyAlignment="1">
      <alignment vertical="center"/>
    </xf>
    <xf numFmtId="0" fontId="2" fillId="0" borderId="0" xfId="0" applyFont="1" applyAlignment="1">
      <alignment vertical="center" wrapText="1"/>
    </xf>
    <xf numFmtId="0" fontId="5" fillId="0" borderId="0" xfId="0" applyFont="1" applyAlignment="1">
      <alignment vertical="center"/>
    </xf>
    <xf numFmtId="164" fontId="3" fillId="0" borderId="1" xfId="1" applyNumberFormat="1" applyFont="1" applyBorder="1" applyAlignment="1">
      <alignment horizontal="center" vertical="center"/>
    </xf>
    <xf numFmtId="164" fontId="2" fillId="2" borderId="1" xfId="1" applyNumberFormat="1" applyFont="1" applyFill="1" applyBorder="1" applyAlignment="1">
      <alignment horizontal="center" vertical="center"/>
    </xf>
    <xf numFmtId="164" fontId="2" fillId="2" borderId="1" xfId="1" applyNumberFormat="1" applyFont="1" applyFill="1" applyBorder="1" applyAlignment="1">
      <alignment horizontal="center" vertical="center" wrapText="1"/>
    </xf>
    <xf numFmtId="164" fontId="2" fillId="0" borderId="0" xfId="0" applyNumberFormat="1" applyFont="1" applyAlignment="1">
      <alignment vertical="center"/>
    </xf>
    <xf numFmtId="166" fontId="3" fillId="0" borderId="1" xfId="1"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xf>
    <xf numFmtId="0" fontId="2" fillId="0" borderId="2" xfId="0" applyFont="1" applyBorder="1" applyAlignment="1">
      <alignment horizontal="center" vertical="center" wrapText="1"/>
    </xf>
    <xf numFmtId="49" fontId="2" fillId="2" borderId="1"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49" fontId="2" fillId="2" borderId="2" xfId="0" applyNumberFormat="1" applyFont="1" applyFill="1" applyBorder="1" applyAlignment="1">
      <alignment horizontal="center" vertical="center" wrapText="1"/>
    </xf>
    <xf numFmtId="165" fontId="2" fillId="0" borderId="1" xfId="0" applyNumberFormat="1" applyFont="1" applyBorder="1" applyAlignment="1">
      <alignment horizontal="center" vertical="center"/>
    </xf>
    <xf numFmtId="0" fontId="6" fillId="0" borderId="1" xfId="0" applyFont="1" applyBorder="1" applyAlignment="1">
      <alignment horizontal="center" vertical="center"/>
    </xf>
    <xf numFmtId="0" fontId="2" fillId="0" borderId="0" xfId="0" applyFont="1" applyAlignment="1">
      <alignment horizontal="right" vertical="center" wrapText="1"/>
    </xf>
    <xf numFmtId="0" fontId="2" fillId="0" borderId="0" xfId="0" applyFont="1" applyBorder="1" applyAlignment="1">
      <alignment horizontal="right" vertical="center" wrapText="1"/>
    </xf>
    <xf numFmtId="0" fontId="2" fillId="0" borderId="1" xfId="0" applyFont="1" applyBorder="1" applyAlignment="1">
      <alignment horizontal="left" vertical="center"/>
    </xf>
    <xf numFmtId="0" fontId="2" fillId="0" borderId="0" xfId="0" applyFont="1" applyBorder="1" applyAlignment="1">
      <alignment vertical="center" wrapText="1"/>
    </xf>
    <xf numFmtId="0" fontId="2" fillId="0" borderId="1" xfId="0" applyNumberFormat="1" applyFont="1" applyBorder="1" applyAlignment="1">
      <alignment horizontal="left" vertical="center" wrapText="1"/>
    </xf>
    <xf numFmtId="0" fontId="2" fillId="0" borderId="1" xfId="0" applyFont="1" applyBorder="1" applyAlignment="1">
      <alignment horizontal="left" vertical="center" wrapText="1"/>
    </xf>
    <xf numFmtId="0" fontId="2" fillId="3" borderId="1" xfId="0" applyNumberFormat="1" applyFont="1" applyFill="1" applyBorder="1" applyAlignment="1" applyProtection="1">
      <alignment horizontal="left" vertical="center" wrapText="1"/>
      <protection locked="0"/>
    </xf>
    <xf numFmtId="0" fontId="2" fillId="0"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0" borderId="2" xfId="0" applyFont="1" applyBorder="1" applyAlignment="1">
      <alignment horizontal="left" vertical="center" wrapText="1"/>
    </xf>
    <xf numFmtId="0" fontId="2" fillId="2" borderId="1" xfId="0" applyNumberFormat="1"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1" xfId="0" applyFont="1" applyFill="1" applyBorder="1" applyAlignment="1">
      <alignment horizontal="left" vertical="top" wrapText="1"/>
    </xf>
    <xf numFmtId="0" fontId="2" fillId="0" borderId="0" xfId="0" applyFont="1" applyAlignment="1">
      <alignment horizontal="left"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3" fillId="0" borderId="0" xfId="0" applyFont="1" applyBorder="1" applyAlignment="1">
      <alignment horizontal="center" vertical="center" wrapText="1"/>
    </xf>
    <xf numFmtId="0" fontId="2" fillId="0" borderId="0" xfId="0" applyFont="1" applyAlignment="1">
      <alignment horizontal="left" vertical="center" wrapText="1"/>
    </xf>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5"/>
  <sheetViews>
    <sheetView tabSelected="1" view="pageBreakPreview" topLeftCell="B1" zoomScale="110" zoomScaleNormal="112" zoomScaleSheetLayoutView="110" workbookViewId="0">
      <selection activeCell="C64" sqref="C64"/>
    </sheetView>
  </sheetViews>
  <sheetFormatPr defaultRowHeight="15" x14ac:dyDescent="0.2"/>
  <cols>
    <col min="1" max="1" width="5.7109375" style="1" hidden="1" customWidth="1"/>
    <col min="2" max="2" width="20.85546875" style="1" customWidth="1"/>
    <col min="3" max="3" width="50.85546875" style="10" customWidth="1"/>
    <col min="4" max="4" width="13.7109375" style="1" customWidth="1"/>
    <col min="5" max="5" width="13.5703125" style="1" customWidth="1"/>
    <col min="6" max="6" width="12.28515625" style="1" bestFit="1" customWidth="1"/>
    <col min="7" max="7" width="9.140625" style="1"/>
    <col min="8" max="8" width="9.7109375" style="1" bestFit="1" customWidth="1"/>
    <col min="9" max="16384" width="9.140625" style="1"/>
  </cols>
  <sheetData>
    <row r="1" spans="2:8" x14ac:dyDescent="0.2">
      <c r="C1" s="43" t="s">
        <v>197</v>
      </c>
      <c r="D1" s="43"/>
      <c r="E1" s="43"/>
    </row>
    <row r="2" spans="2:8" ht="15" customHeight="1" x14ac:dyDescent="0.2">
      <c r="C2" s="47" t="s">
        <v>194</v>
      </c>
      <c r="D2" s="47"/>
      <c r="E2" s="47"/>
    </row>
    <row r="3" spans="2:8" ht="15" customHeight="1" x14ac:dyDescent="0.2">
      <c r="C3" s="47" t="s">
        <v>193</v>
      </c>
      <c r="D3" s="47"/>
      <c r="E3" s="47"/>
    </row>
    <row r="4" spans="2:8" x14ac:dyDescent="0.2">
      <c r="C4" s="30"/>
    </row>
    <row r="5" spans="2:8" s="2" customFormat="1" ht="14.25" customHeight="1" x14ac:dyDescent="0.2">
      <c r="B5" s="46" t="s">
        <v>85</v>
      </c>
      <c r="C5" s="46"/>
      <c r="D5" s="46"/>
      <c r="E5" s="46"/>
    </row>
    <row r="6" spans="2:8" s="2" customFormat="1" ht="14.25" customHeight="1" x14ac:dyDescent="0.2">
      <c r="B6" s="46" t="s">
        <v>181</v>
      </c>
      <c r="C6" s="46"/>
      <c r="D6" s="46"/>
      <c r="E6" s="46"/>
    </row>
    <row r="7" spans="2:8" x14ac:dyDescent="0.2">
      <c r="C7" s="33"/>
      <c r="D7" s="33"/>
      <c r="E7" s="31" t="s">
        <v>0</v>
      </c>
    </row>
    <row r="8" spans="2:8" s="2" customFormat="1" ht="14.25" x14ac:dyDescent="0.2">
      <c r="B8" s="44" t="s">
        <v>1</v>
      </c>
      <c r="C8" s="44" t="s">
        <v>2</v>
      </c>
      <c r="D8" s="45" t="s">
        <v>147</v>
      </c>
      <c r="E8" s="45"/>
    </row>
    <row r="9" spans="2:8" s="2" customFormat="1" ht="14.25" x14ac:dyDescent="0.2">
      <c r="B9" s="44"/>
      <c r="C9" s="44"/>
      <c r="D9" s="29" t="s">
        <v>179</v>
      </c>
      <c r="E9" s="29" t="s">
        <v>180</v>
      </c>
    </row>
    <row r="10" spans="2:8" s="2" customFormat="1" ht="14.25" x14ac:dyDescent="0.2">
      <c r="B10" s="4">
        <v>1</v>
      </c>
      <c r="C10" s="3">
        <v>2</v>
      </c>
      <c r="D10" s="4">
        <v>3</v>
      </c>
      <c r="E10" s="4">
        <v>4</v>
      </c>
    </row>
    <row r="11" spans="2:8" s="2" customFormat="1" ht="14.25" x14ac:dyDescent="0.2">
      <c r="B11" s="5"/>
      <c r="C11" s="6" t="s">
        <v>182</v>
      </c>
      <c r="D11" s="16">
        <f>D12+D60</f>
        <v>3051872.5000000005</v>
      </c>
      <c r="E11" s="16">
        <f>E12+E60</f>
        <v>3182030.6999999993</v>
      </c>
    </row>
    <row r="12" spans="2:8" s="2" customFormat="1" ht="14.25" x14ac:dyDescent="0.2">
      <c r="B12" s="4" t="s">
        <v>3</v>
      </c>
      <c r="C12" s="7" t="s">
        <v>150</v>
      </c>
      <c r="D12" s="12">
        <f>SUM(D40+D59)</f>
        <v>1412829.1</v>
      </c>
      <c r="E12" s="12">
        <f>SUM(E40+E59)</f>
        <v>1489290.7999999998</v>
      </c>
    </row>
    <row r="13" spans="2:8" x14ac:dyDescent="0.2">
      <c r="B13" s="17" t="s">
        <v>4</v>
      </c>
      <c r="C13" s="8" t="s">
        <v>5</v>
      </c>
      <c r="D13" s="13">
        <f>SUM(D14)</f>
        <v>661592.5</v>
      </c>
      <c r="E13" s="13">
        <f>SUM(E14)</f>
        <v>729681.2</v>
      </c>
    </row>
    <row r="14" spans="2:8" x14ac:dyDescent="0.2">
      <c r="B14" s="18" t="s">
        <v>6</v>
      </c>
      <c r="C14" s="8" t="s">
        <v>7</v>
      </c>
      <c r="D14" s="13">
        <f>SUM(D15+D16+D17+D18)</f>
        <v>661592.5</v>
      </c>
      <c r="E14" s="13">
        <f>SUM(E15+E16+E17+E18)</f>
        <v>729681.2</v>
      </c>
    </row>
    <row r="15" spans="2:8" ht="76.5" customHeight="1" x14ac:dyDescent="0.2">
      <c r="B15" s="18" t="s">
        <v>8</v>
      </c>
      <c r="C15" s="34" t="s">
        <v>9</v>
      </c>
      <c r="D15" s="13">
        <v>655665.6</v>
      </c>
      <c r="E15" s="13">
        <v>723379.19999999995</v>
      </c>
      <c r="H15" s="15"/>
    </row>
    <row r="16" spans="2:8" ht="123.75" customHeight="1" x14ac:dyDescent="0.2">
      <c r="B16" s="18" t="s">
        <v>10</v>
      </c>
      <c r="C16" s="34" t="s">
        <v>11</v>
      </c>
      <c r="D16" s="13">
        <v>2341.4</v>
      </c>
      <c r="E16" s="13">
        <v>2491.1999999999998</v>
      </c>
    </row>
    <row r="17" spans="2:5" ht="60" x14ac:dyDescent="0.2">
      <c r="B17" s="18" t="s">
        <v>12</v>
      </c>
      <c r="C17" s="35" t="s">
        <v>151</v>
      </c>
      <c r="D17" s="13">
        <v>3034.5</v>
      </c>
      <c r="E17" s="13">
        <v>3228.8</v>
      </c>
    </row>
    <row r="18" spans="2:5" ht="105" x14ac:dyDescent="0.2">
      <c r="B18" s="18" t="s">
        <v>86</v>
      </c>
      <c r="C18" s="36" t="s">
        <v>87</v>
      </c>
      <c r="D18" s="13">
        <v>551</v>
      </c>
      <c r="E18" s="13">
        <v>582</v>
      </c>
    </row>
    <row r="19" spans="2:5" ht="30" x14ac:dyDescent="0.2">
      <c r="B19" s="18" t="s">
        <v>13</v>
      </c>
      <c r="C19" s="35" t="s">
        <v>14</v>
      </c>
      <c r="D19" s="13">
        <f>D20+D21+D22</f>
        <v>4835</v>
      </c>
      <c r="E19" s="13">
        <f>E20+E21+E22</f>
        <v>4935</v>
      </c>
    </row>
    <row r="20" spans="2:5" ht="135" x14ac:dyDescent="0.2">
      <c r="B20" s="18" t="s">
        <v>152</v>
      </c>
      <c r="C20" s="35" t="s">
        <v>153</v>
      </c>
      <c r="D20" s="13">
        <v>1432</v>
      </c>
      <c r="E20" s="13">
        <v>1462</v>
      </c>
    </row>
    <row r="21" spans="2:5" ht="150" x14ac:dyDescent="0.2">
      <c r="B21" s="18" t="s">
        <v>154</v>
      </c>
      <c r="C21" s="35" t="s">
        <v>155</v>
      </c>
      <c r="D21" s="13">
        <v>11</v>
      </c>
      <c r="E21" s="13">
        <v>11</v>
      </c>
    </row>
    <row r="22" spans="2:5" ht="135" x14ac:dyDescent="0.2">
      <c r="B22" s="18" t="s">
        <v>156</v>
      </c>
      <c r="C22" s="35" t="s">
        <v>157</v>
      </c>
      <c r="D22" s="13">
        <v>3392</v>
      </c>
      <c r="E22" s="13">
        <v>3462</v>
      </c>
    </row>
    <row r="23" spans="2:5" x14ac:dyDescent="0.2">
      <c r="B23" s="18" t="s">
        <v>15</v>
      </c>
      <c r="C23" s="35" t="s">
        <v>16</v>
      </c>
      <c r="D23" s="13">
        <f t="shared" ref="D23:E23" si="0">D24+D25+D28+D26+D27</f>
        <v>131679</v>
      </c>
      <c r="E23" s="13">
        <f t="shared" si="0"/>
        <v>128692</v>
      </c>
    </row>
    <row r="24" spans="2:5" ht="30" x14ac:dyDescent="0.2">
      <c r="B24" s="18" t="s">
        <v>17</v>
      </c>
      <c r="C24" s="35" t="s">
        <v>18</v>
      </c>
      <c r="D24" s="13">
        <v>67885</v>
      </c>
      <c r="E24" s="13">
        <v>73900</v>
      </c>
    </row>
    <row r="25" spans="2:5" ht="45" x14ac:dyDescent="0.2">
      <c r="B25" s="18" t="s">
        <v>19</v>
      </c>
      <c r="C25" s="35" t="s">
        <v>20</v>
      </c>
      <c r="D25" s="13">
        <v>24307</v>
      </c>
      <c r="E25" s="13">
        <v>25522</v>
      </c>
    </row>
    <row r="26" spans="2:5" ht="30" x14ac:dyDescent="0.2">
      <c r="B26" s="18" t="s">
        <v>21</v>
      </c>
      <c r="C26" s="35" t="s">
        <v>22</v>
      </c>
      <c r="D26" s="13">
        <v>15000</v>
      </c>
      <c r="E26" s="13">
        <v>0</v>
      </c>
    </row>
    <row r="27" spans="2:5" x14ac:dyDescent="0.2">
      <c r="B27" s="18" t="s">
        <v>23</v>
      </c>
      <c r="C27" s="35" t="s">
        <v>24</v>
      </c>
      <c r="D27" s="13">
        <v>29</v>
      </c>
      <c r="E27" s="13">
        <v>30</v>
      </c>
    </row>
    <row r="28" spans="2:5" ht="45" x14ac:dyDescent="0.2">
      <c r="B28" s="18" t="s">
        <v>25</v>
      </c>
      <c r="C28" s="35" t="s">
        <v>26</v>
      </c>
      <c r="D28" s="13">
        <v>24458</v>
      </c>
      <c r="E28" s="13">
        <v>29240</v>
      </c>
    </row>
    <row r="29" spans="2:5" x14ac:dyDescent="0.2">
      <c r="B29" s="18" t="s">
        <v>27</v>
      </c>
      <c r="C29" s="35" t="s">
        <v>28</v>
      </c>
      <c r="D29" s="13">
        <f t="shared" ref="D29:E29" si="1">SUM(D31+D32+D30+D33)</f>
        <v>298535</v>
      </c>
      <c r="E29" s="13">
        <f t="shared" si="1"/>
        <v>306857</v>
      </c>
    </row>
    <row r="30" spans="2:5" ht="45" x14ac:dyDescent="0.2">
      <c r="B30" s="18" t="s">
        <v>29</v>
      </c>
      <c r="C30" s="35" t="s">
        <v>30</v>
      </c>
      <c r="D30" s="13">
        <v>47200</v>
      </c>
      <c r="E30" s="13">
        <v>48616</v>
      </c>
    </row>
    <row r="31" spans="2:5" x14ac:dyDescent="0.2">
      <c r="B31" s="19" t="s">
        <v>109</v>
      </c>
      <c r="C31" s="35" t="s">
        <v>89</v>
      </c>
      <c r="D31" s="13">
        <v>79442</v>
      </c>
      <c r="E31" s="13">
        <v>83888</v>
      </c>
    </row>
    <row r="32" spans="2:5" ht="45" x14ac:dyDescent="0.2">
      <c r="B32" s="19" t="s">
        <v>168</v>
      </c>
      <c r="C32" s="35" t="s">
        <v>169</v>
      </c>
      <c r="D32" s="13">
        <f>112410+49882+31+2+1247</f>
        <v>163572</v>
      </c>
      <c r="E32" s="13">
        <f>113458+49882+125+10+2494</f>
        <v>165969</v>
      </c>
    </row>
    <row r="33" spans="2:5" ht="45" x14ac:dyDescent="0.2">
      <c r="B33" s="18" t="s">
        <v>113</v>
      </c>
      <c r="C33" s="35" t="s">
        <v>114</v>
      </c>
      <c r="D33" s="13">
        <v>8321</v>
      </c>
      <c r="E33" s="13">
        <v>8384</v>
      </c>
    </row>
    <row r="34" spans="2:5" x14ac:dyDescent="0.2">
      <c r="B34" s="18" t="s">
        <v>31</v>
      </c>
      <c r="C34" s="35" t="s">
        <v>32</v>
      </c>
      <c r="D34" s="13">
        <f>D35</f>
        <v>71</v>
      </c>
      <c r="E34" s="13">
        <f>E35</f>
        <v>71</v>
      </c>
    </row>
    <row r="35" spans="2:5" ht="30" x14ac:dyDescent="0.2">
      <c r="B35" s="20" t="s">
        <v>33</v>
      </c>
      <c r="C35" s="35" t="s">
        <v>34</v>
      </c>
      <c r="D35" s="13">
        <v>71</v>
      </c>
      <c r="E35" s="13">
        <v>71</v>
      </c>
    </row>
    <row r="36" spans="2:5" x14ac:dyDescent="0.2">
      <c r="B36" s="18" t="s">
        <v>35</v>
      </c>
      <c r="C36" s="35" t="s">
        <v>36</v>
      </c>
      <c r="D36" s="13">
        <f>SUM(D37+D38+D39)</f>
        <v>19190</v>
      </c>
      <c r="E36" s="13">
        <f>SUM(E37+E38+E39)</f>
        <v>19579</v>
      </c>
    </row>
    <row r="37" spans="2:5" ht="60" x14ac:dyDescent="0.2">
      <c r="B37" s="18" t="s">
        <v>37</v>
      </c>
      <c r="C37" s="35" t="s">
        <v>38</v>
      </c>
      <c r="D37" s="13">
        <v>19105</v>
      </c>
      <c r="E37" s="13">
        <f>19294+200</f>
        <v>19494</v>
      </c>
    </row>
    <row r="38" spans="2:5" ht="30" x14ac:dyDescent="0.2">
      <c r="B38" s="18" t="s">
        <v>39</v>
      </c>
      <c r="C38" s="35" t="s">
        <v>40</v>
      </c>
      <c r="D38" s="13">
        <v>60</v>
      </c>
      <c r="E38" s="13">
        <v>60</v>
      </c>
    </row>
    <row r="39" spans="2:5" ht="105" x14ac:dyDescent="0.2">
      <c r="B39" s="18" t="s">
        <v>41</v>
      </c>
      <c r="C39" s="34" t="s">
        <v>42</v>
      </c>
      <c r="D39" s="13">
        <v>25</v>
      </c>
      <c r="E39" s="13">
        <v>25</v>
      </c>
    </row>
    <row r="40" spans="2:5" x14ac:dyDescent="0.2">
      <c r="B40" s="21"/>
      <c r="C40" s="35" t="s">
        <v>43</v>
      </c>
      <c r="D40" s="13">
        <f t="shared" ref="D40:E40" si="2">SUM(D13+D19+D23+D29+D34+D36)</f>
        <v>1115902.5</v>
      </c>
      <c r="E40" s="13">
        <f t="shared" si="2"/>
        <v>1189815.2</v>
      </c>
    </row>
    <row r="41" spans="2:5" ht="30" x14ac:dyDescent="0.2">
      <c r="B41" s="18" t="s">
        <v>90</v>
      </c>
      <c r="C41" s="35" t="s">
        <v>44</v>
      </c>
      <c r="D41" s="13">
        <f>SUM(D42:D48)</f>
        <v>209121</v>
      </c>
      <c r="E41" s="13">
        <f>SUM(E42:E48)</f>
        <v>211670</v>
      </c>
    </row>
    <row r="42" spans="2:5" ht="90" x14ac:dyDescent="0.2">
      <c r="B42" s="18" t="s">
        <v>45</v>
      </c>
      <c r="C42" s="34" t="s">
        <v>46</v>
      </c>
      <c r="D42" s="13">
        <v>143267</v>
      </c>
      <c r="E42" s="13">
        <v>145765</v>
      </c>
    </row>
    <row r="43" spans="2:5" ht="90" x14ac:dyDescent="0.2">
      <c r="B43" s="18" t="s">
        <v>47</v>
      </c>
      <c r="C43" s="35" t="s">
        <v>48</v>
      </c>
      <c r="D43" s="13">
        <v>2813</v>
      </c>
      <c r="E43" s="13">
        <v>2940</v>
      </c>
    </row>
    <row r="44" spans="2:5" ht="75" x14ac:dyDescent="0.2">
      <c r="B44" s="18" t="s">
        <v>49</v>
      </c>
      <c r="C44" s="35" t="s">
        <v>50</v>
      </c>
      <c r="D44" s="13">
        <v>19</v>
      </c>
      <c r="E44" s="13">
        <v>20</v>
      </c>
    </row>
    <row r="45" spans="2:5" ht="45" x14ac:dyDescent="0.2">
      <c r="B45" s="18" t="s">
        <v>51</v>
      </c>
      <c r="C45" s="35" t="s">
        <v>52</v>
      </c>
      <c r="D45" s="13">
        <v>55000</v>
      </c>
      <c r="E45" s="13">
        <v>55000</v>
      </c>
    </row>
    <row r="46" spans="2:5" ht="60" x14ac:dyDescent="0.2">
      <c r="B46" s="18" t="s">
        <v>53</v>
      </c>
      <c r="C46" s="35" t="s">
        <v>54</v>
      </c>
      <c r="D46" s="13">
        <v>3000</v>
      </c>
      <c r="E46" s="13">
        <v>3000</v>
      </c>
    </row>
    <row r="47" spans="2:5" ht="45" x14ac:dyDescent="0.2">
      <c r="B47" s="18" t="s">
        <v>55</v>
      </c>
      <c r="C47" s="35" t="s">
        <v>56</v>
      </c>
      <c r="D47" s="13">
        <v>572</v>
      </c>
      <c r="E47" s="13">
        <v>595</v>
      </c>
    </row>
    <row r="48" spans="2:5" ht="90" x14ac:dyDescent="0.2">
      <c r="B48" s="22" t="s">
        <v>57</v>
      </c>
      <c r="C48" s="37" t="s">
        <v>58</v>
      </c>
      <c r="D48" s="13">
        <v>4450</v>
      </c>
      <c r="E48" s="13">
        <v>4350</v>
      </c>
    </row>
    <row r="49" spans="2:5" x14ac:dyDescent="0.2">
      <c r="B49" s="18" t="s">
        <v>91</v>
      </c>
      <c r="C49" s="35" t="s">
        <v>59</v>
      </c>
      <c r="D49" s="13">
        <f t="shared" ref="D49:E49" si="3">D50+D51</f>
        <v>6605.6</v>
      </c>
      <c r="E49" s="13">
        <f t="shared" si="3"/>
        <v>6605.6</v>
      </c>
    </row>
    <row r="50" spans="2:5" ht="30" x14ac:dyDescent="0.2">
      <c r="B50" s="18" t="s">
        <v>60</v>
      </c>
      <c r="C50" s="35" t="s">
        <v>61</v>
      </c>
      <c r="D50" s="13">
        <v>1114.9000000000001</v>
      </c>
      <c r="E50" s="13">
        <v>1114.9000000000001</v>
      </c>
    </row>
    <row r="51" spans="2:5" ht="30" x14ac:dyDescent="0.2">
      <c r="B51" s="18" t="s">
        <v>62</v>
      </c>
      <c r="C51" s="35" t="s">
        <v>63</v>
      </c>
      <c r="D51" s="13">
        <f>5490.5+0.1+0.1</f>
        <v>5490.7000000000007</v>
      </c>
      <c r="E51" s="13">
        <f>5490.5+0.2</f>
        <v>5490.7</v>
      </c>
    </row>
    <row r="52" spans="2:5" ht="30" x14ac:dyDescent="0.2">
      <c r="B52" s="18" t="s">
        <v>64</v>
      </c>
      <c r="C52" s="35" t="s">
        <v>65</v>
      </c>
      <c r="D52" s="13">
        <f>SUM(D53:D53)</f>
        <v>3500</v>
      </c>
      <c r="E52" s="13">
        <f>SUM(E53:E53)</f>
        <v>3500</v>
      </c>
    </row>
    <row r="53" spans="2:5" ht="30" x14ac:dyDescent="0.2">
      <c r="B53" s="18" t="s">
        <v>66</v>
      </c>
      <c r="C53" s="35" t="s">
        <v>67</v>
      </c>
      <c r="D53" s="13">
        <v>3500</v>
      </c>
      <c r="E53" s="13">
        <v>3500</v>
      </c>
    </row>
    <row r="54" spans="2:5" ht="30" x14ac:dyDescent="0.2">
      <c r="B54" s="18" t="s">
        <v>68</v>
      </c>
      <c r="C54" s="35" t="s">
        <v>69</v>
      </c>
      <c r="D54" s="13">
        <f>SUM(D56+D55)</f>
        <v>77500</v>
      </c>
      <c r="E54" s="13">
        <f>SUM(E56+E55)</f>
        <v>77500</v>
      </c>
    </row>
    <row r="55" spans="2:5" s="9" customFormat="1" ht="105" x14ac:dyDescent="0.2">
      <c r="B55" s="23" t="s">
        <v>70</v>
      </c>
      <c r="C55" s="38" t="s">
        <v>71</v>
      </c>
      <c r="D55" s="13">
        <v>73000</v>
      </c>
      <c r="E55" s="13">
        <v>73000</v>
      </c>
    </row>
    <row r="56" spans="2:5" ht="60" x14ac:dyDescent="0.2">
      <c r="B56" s="18" t="s">
        <v>72</v>
      </c>
      <c r="C56" s="35" t="s">
        <v>73</v>
      </c>
      <c r="D56" s="13">
        <v>4500</v>
      </c>
      <c r="E56" s="13">
        <v>4500</v>
      </c>
    </row>
    <row r="57" spans="2:5" x14ac:dyDescent="0.2">
      <c r="B57" s="18" t="s">
        <v>74</v>
      </c>
      <c r="C57" s="35" t="s">
        <v>75</v>
      </c>
      <c r="D57" s="13">
        <f>SUM(D58:D58)</f>
        <v>200</v>
      </c>
      <c r="E57" s="13">
        <f>SUM(E58:E58)</f>
        <v>200</v>
      </c>
    </row>
    <row r="58" spans="2:5" ht="75" x14ac:dyDescent="0.2">
      <c r="B58" s="32" t="s">
        <v>185</v>
      </c>
      <c r="C58" s="8" t="s">
        <v>186</v>
      </c>
      <c r="D58" s="13">
        <v>200</v>
      </c>
      <c r="E58" s="13">
        <v>200</v>
      </c>
    </row>
    <row r="59" spans="2:5" x14ac:dyDescent="0.2">
      <c r="B59" s="24"/>
      <c r="C59" s="39" t="s">
        <v>76</v>
      </c>
      <c r="D59" s="13">
        <f t="shared" ref="D59:E59" si="4">D57+D54+D52+D49+D41</f>
        <v>296926.59999999998</v>
      </c>
      <c r="E59" s="13">
        <f t="shared" si="4"/>
        <v>299475.59999999998</v>
      </c>
    </row>
    <row r="60" spans="2:5" s="2" customFormat="1" ht="28.5" x14ac:dyDescent="0.2">
      <c r="B60" s="3" t="s">
        <v>110</v>
      </c>
      <c r="C60" s="6" t="s">
        <v>77</v>
      </c>
      <c r="D60" s="12">
        <f>SUM(D61:D105)</f>
        <v>1639043.4000000004</v>
      </c>
      <c r="E60" s="12">
        <f>SUM(E61:E105)</f>
        <v>1692739.8999999997</v>
      </c>
    </row>
    <row r="61" spans="2:5" ht="30" x14ac:dyDescent="0.2">
      <c r="B61" s="25" t="s">
        <v>115</v>
      </c>
      <c r="C61" s="38" t="s">
        <v>78</v>
      </c>
      <c r="D61" s="28">
        <v>22716.5</v>
      </c>
      <c r="E61" s="28">
        <v>25408.6</v>
      </c>
    </row>
    <row r="62" spans="2:5" ht="30" x14ac:dyDescent="0.2">
      <c r="B62" s="25" t="s">
        <v>116</v>
      </c>
      <c r="C62" s="38" t="s">
        <v>79</v>
      </c>
      <c r="D62" s="28">
        <v>43011.4</v>
      </c>
      <c r="E62" s="28">
        <v>48030.6</v>
      </c>
    </row>
    <row r="63" spans="2:5" ht="75" x14ac:dyDescent="0.2">
      <c r="B63" s="25" t="s">
        <v>187</v>
      </c>
      <c r="C63" s="38" t="s">
        <v>162</v>
      </c>
      <c r="D63" s="28">
        <v>31568</v>
      </c>
      <c r="E63" s="28">
        <v>26267</v>
      </c>
    </row>
    <row r="64" spans="2:5" ht="60" x14ac:dyDescent="0.2">
      <c r="B64" s="26" t="s">
        <v>195</v>
      </c>
      <c r="C64" s="38" t="s">
        <v>196</v>
      </c>
      <c r="D64" s="28">
        <v>2567.5</v>
      </c>
      <c r="E64" s="28">
        <v>0</v>
      </c>
    </row>
    <row r="65" spans="2:5" ht="45" x14ac:dyDescent="0.2">
      <c r="B65" s="26" t="s">
        <v>145</v>
      </c>
      <c r="C65" s="38" t="s">
        <v>146</v>
      </c>
      <c r="D65" s="28">
        <v>5847.8</v>
      </c>
      <c r="E65" s="28">
        <v>5829.3</v>
      </c>
    </row>
    <row r="66" spans="2:5" ht="60" x14ac:dyDescent="0.2">
      <c r="B66" s="25" t="s">
        <v>117</v>
      </c>
      <c r="C66" s="38" t="s">
        <v>84</v>
      </c>
      <c r="D66" s="28">
        <f>960.2+47050.4</f>
        <v>48010.6</v>
      </c>
      <c r="E66" s="28">
        <f>1001.1+49054.7</f>
        <v>50055.799999999996</v>
      </c>
    </row>
    <row r="67" spans="2:5" ht="30" x14ac:dyDescent="0.2">
      <c r="B67" s="26" t="s">
        <v>118</v>
      </c>
      <c r="C67" s="38" t="s">
        <v>111</v>
      </c>
      <c r="D67" s="28">
        <v>3397.4</v>
      </c>
      <c r="E67" s="28">
        <v>3397.4</v>
      </c>
    </row>
    <row r="68" spans="2:5" ht="60" x14ac:dyDescent="0.2">
      <c r="B68" s="25" t="s">
        <v>171</v>
      </c>
      <c r="C68" s="38" t="s">
        <v>172</v>
      </c>
      <c r="D68" s="28">
        <v>30000</v>
      </c>
      <c r="E68" s="28">
        <v>0</v>
      </c>
    </row>
    <row r="69" spans="2:5" ht="90" x14ac:dyDescent="0.2">
      <c r="B69" s="25" t="s">
        <v>119</v>
      </c>
      <c r="C69" s="38" t="s">
        <v>148</v>
      </c>
      <c r="D69" s="28">
        <v>11264.4</v>
      </c>
      <c r="E69" s="28">
        <v>11885.2</v>
      </c>
    </row>
    <row r="70" spans="2:5" ht="105" x14ac:dyDescent="0.2">
      <c r="B70" s="25" t="s">
        <v>120</v>
      </c>
      <c r="C70" s="38" t="s">
        <v>149</v>
      </c>
      <c r="D70" s="28">
        <v>26620.7</v>
      </c>
      <c r="E70" s="28">
        <v>28082.9</v>
      </c>
    </row>
    <row r="71" spans="2:5" ht="90" x14ac:dyDescent="0.2">
      <c r="B71" s="25" t="s">
        <v>121</v>
      </c>
      <c r="C71" s="38" t="s">
        <v>88</v>
      </c>
      <c r="D71" s="28">
        <v>9379.7999999999993</v>
      </c>
      <c r="E71" s="28">
        <v>9379.7999999999993</v>
      </c>
    </row>
    <row r="72" spans="2:5" ht="45" x14ac:dyDescent="0.2">
      <c r="B72" s="26" t="s">
        <v>122</v>
      </c>
      <c r="C72" s="38" t="s">
        <v>112</v>
      </c>
      <c r="D72" s="28">
        <v>3500</v>
      </c>
      <c r="E72" s="28">
        <v>3500</v>
      </c>
    </row>
    <row r="73" spans="2:5" ht="60" x14ac:dyDescent="0.2">
      <c r="B73" s="25" t="s">
        <v>158</v>
      </c>
      <c r="C73" s="38" t="s">
        <v>159</v>
      </c>
      <c r="D73" s="28">
        <v>7375</v>
      </c>
      <c r="E73" s="28">
        <v>7375</v>
      </c>
    </row>
    <row r="74" spans="2:5" ht="45" x14ac:dyDescent="0.2">
      <c r="B74" s="19" t="s">
        <v>123</v>
      </c>
      <c r="C74" s="38" t="s">
        <v>93</v>
      </c>
      <c r="D74" s="28">
        <v>58865.9</v>
      </c>
      <c r="E74" s="28">
        <v>58865.9</v>
      </c>
    </row>
    <row r="75" spans="2:5" ht="45" x14ac:dyDescent="0.2">
      <c r="B75" s="19" t="s">
        <v>161</v>
      </c>
      <c r="C75" s="38" t="s">
        <v>173</v>
      </c>
      <c r="D75" s="28">
        <v>5686.5</v>
      </c>
      <c r="E75" s="28">
        <v>5686.5</v>
      </c>
    </row>
    <row r="76" spans="2:5" ht="30" x14ac:dyDescent="0.2">
      <c r="B76" s="25" t="s">
        <v>191</v>
      </c>
      <c r="C76" s="38" t="s">
        <v>192</v>
      </c>
      <c r="D76" s="28">
        <v>1894.4</v>
      </c>
      <c r="E76" s="28">
        <v>0</v>
      </c>
    </row>
    <row r="77" spans="2:5" ht="75" x14ac:dyDescent="0.2">
      <c r="B77" s="19" t="s">
        <v>184</v>
      </c>
      <c r="C77" s="38" t="s">
        <v>165</v>
      </c>
      <c r="D77" s="28">
        <v>6611.3</v>
      </c>
      <c r="E77" s="28">
        <v>25354.400000000001</v>
      </c>
    </row>
    <row r="78" spans="2:5" ht="255" x14ac:dyDescent="0.2">
      <c r="B78" s="26" t="s">
        <v>124</v>
      </c>
      <c r="C78" s="38" t="s">
        <v>92</v>
      </c>
      <c r="D78" s="28">
        <v>383873</v>
      </c>
      <c r="E78" s="28">
        <v>409474</v>
      </c>
    </row>
    <row r="79" spans="2:5" ht="270" x14ac:dyDescent="0.2">
      <c r="B79" s="19" t="s">
        <v>125</v>
      </c>
      <c r="C79" s="38" t="s">
        <v>100</v>
      </c>
      <c r="D79" s="28">
        <v>5051.2</v>
      </c>
      <c r="E79" s="28">
        <v>5051.2</v>
      </c>
    </row>
    <row r="80" spans="2:5" ht="225" x14ac:dyDescent="0.2">
      <c r="B80" s="19" t="s">
        <v>126</v>
      </c>
      <c r="C80" s="38" t="s">
        <v>101</v>
      </c>
      <c r="D80" s="28">
        <v>453737</v>
      </c>
      <c r="E80" s="28">
        <v>486859.8</v>
      </c>
    </row>
    <row r="81" spans="2:5" ht="240" x14ac:dyDescent="0.2">
      <c r="B81" s="19" t="s">
        <v>127</v>
      </c>
      <c r="C81" s="38" t="s">
        <v>81</v>
      </c>
      <c r="D81" s="28">
        <v>21717</v>
      </c>
      <c r="E81" s="28">
        <v>21717</v>
      </c>
    </row>
    <row r="82" spans="2:5" ht="60" x14ac:dyDescent="0.2">
      <c r="B82" s="26" t="s">
        <v>128</v>
      </c>
      <c r="C82" s="38" t="s">
        <v>98</v>
      </c>
      <c r="D82" s="28">
        <v>7574.6</v>
      </c>
      <c r="E82" s="28">
        <v>7790.4</v>
      </c>
    </row>
    <row r="83" spans="2:5" s="11" customFormat="1" ht="75" x14ac:dyDescent="0.2">
      <c r="B83" s="26" t="s">
        <v>129</v>
      </c>
      <c r="C83" s="38" t="s">
        <v>96</v>
      </c>
      <c r="D83" s="28">
        <v>3038.8</v>
      </c>
      <c r="E83" s="28">
        <v>3129.2</v>
      </c>
    </row>
    <row r="84" spans="2:5" ht="60" x14ac:dyDescent="0.2">
      <c r="B84" s="26" t="s">
        <v>130</v>
      </c>
      <c r="C84" s="38" t="s">
        <v>97</v>
      </c>
      <c r="D84" s="28">
        <v>1750.2</v>
      </c>
      <c r="E84" s="28">
        <v>1802.2</v>
      </c>
    </row>
    <row r="85" spans="2:5" ht="210" x14ac:dyDescent="0.2">
      <c r="B85" s="19" t="s">
        <v>131</v>
      </c>
      <c r="C85" s="38" t="s">
        <v>104</v>
      </c>
      <c r="D85" s="28">
        <v>489.6</v>
      </c>
      <c r="E85" s="28">
        <v>489.6</v>
      </c>
    </row>
    <row r="86" spans="2:5" ht="75" x14ac:dyDescent="0.2">
      <c r="B86" s="19" t="s">
        <v>132</v>
      </c>
      <c r="C86" s="38" t="s">
        <v>105</v>
      </c>
      <c r="D86" s="28">
        <v>48</v>
      </c>
      <c r="E86" s="28">
        <v>48</v>
      </c>
    </row>
    <row r="87" spans="2:5" s="11" customFormat="1" ht="255" x14ac:dyDescent="0.2">
      <c r="B87" s="25" t="s">
        <v>133</v>
      </c>
      <c r="C87" s="40" t="s">
        <v>82</v>
      </c>
      <c r="D87" s="28">
        <v>38213.199999999997</v>
      </c>
      <c r="E87" s="28">
        <v>38213.199999999997</v>
      </c>
    </row>
    <row r="88" spans="2:5" s="11" customFormat="1" ht="90" x14ac:dyDescent="0.2">
      <c r="B88" s="26" t="s">
        <v>134</v>
      </c>
      <c r="C88" s="38" t="s">
        <v>94</v>
      </c>
      <c r="D88" s="28">
        <v>4752</v>
      </c>
      <c r="E88" s="28">
        <v>4752</v>
      </c>
    </row>
    <row r="89" spans="2:5" s="11" customFormat="1" ht="105" x14ac:dyDescent="0.2">
      <c r="B89" s="26" t="s">
        <v>135</v>
      </c>
      <c r="C89" s="38" t="s">
        <v>95</v>
      </c>
      <c r="D89" s="28">
        <v>1074</v>
      </c>
      <c r="E89" s="28">
        <v>1074</v>
      </c>
    </row>
    <row r="90" spans="2:5" ht="120" x14ac:dyDescent="0.2">
      <c r="B90" s="26" t="s">
        <v>174</v>
      </c>
      <c r="C90" s="38" t="s">
        <v>175</v>
      </c>
      <c r="D90" s="28">
        <v>3647.3</v>
      </c>
      <c r="E90" s="28">
        <v>3807.8</v>
      </c>
    </row>
    <row r="91" spans="2:5" ht="75" x14ac:dyDescent="0.2">
      <c r="B91" s="19" t="s">
        <v>136</v>
      </c>
      <c r="C91" s="38" t="s">
        <v>103</v>
      </c>
      <c r="D91" s="28">
        <v>26019.7</v>
      </c>
      <c r="E91" s="28">
        <v>27165.200000000001</v>
      </c>
    </row>
    <row r="92" spans="2:5" ht="300" x14ac:dyDescent="0.2">
      <c r="B92" s="26" t="s">
        <v>137</v>
      </c>
      <c r="C92" s="38" t="s">
        <v>99</v>
      </c>
      <c r="D92" s="28">
        <v>135244.1</v>
      </c>
      <c r="E92" s="28">
        <v>139657.79999999999</v>
      </c>
    </row>
    <row r="93" spans="2:5" ht="255" x14ac:dyDescent="0.2">
      <c r="B93" s="19" t="s">
        <v>138</v>
      </c>
      <c r="C93" s="38" t="s">
        <v>102</v>
      </c>
      <c r="D93" s="28">
        <v>46986.1</v>
      </c>
      <c r="E93" s="28">
        <v>47561.7</v>
      </c>
    </row>
    <row r="94" spans="2:5" ht="60" x14ac:dyDescent="0.2">
      <c r="B94" s="19" t="s">
        <v>139</v>
      </c>
      <c r="C94" s="38" t="s">
        <v>106</v>
      </c>
      <c r="D94" s="28">
        <v>1240.5999999999999</v>
      </c>
      <c r="E94" s="28">
        <v>1240.5999999999999</v>
      </c>
    </row>
    <row r="95" spans="2:5" ht="120" x14ac:dyDescent="0.2">
      <c r="B95" s="19" t="s">
        <v>140</v>
      </c>
      <c r="C95" s="38" t="s">
        <v>108</v>
      </c>
      <c r="D95" s="28">
        <v>1091.2</v>
      </c>
      <c r="E95" s="28">
        <v>1091.2</v>
      </c>
    </row>
    <row r="96" spans="2:5" ht="90" x14ac:dyDescent="0.2">
      <c r="B96" s="27" t="s">
        <v>141</v>
      </c>
      <c r="C96" s="38" t="s">
        <v>107</v>
      </c>
      <c r="D96" s="28">
        <v>12743.3</v>
      </c>
      <c r="E96" s="28">
        <v>12558.3</v>
      </c>
    </row>
    <row r="97" spans="2:5" ht="90" x14ac:dyDescent="0.2">
      <c r="B97" s="25" t="s">
        <v>166</v>
      </c>
      <c r="C97" s="38" t="s">
        <v>167</v>
      </c>
      <c r="D97" s="28">
        <v>304.2</v>
      </c>
      <c r="E97" s="28">
        <v>315.39999999999998</v>
      </c>
    </row>
    <row r="98" spans="2:5" ht="90" x14ac:dyDescent="0.2">
      <c r="B98" s="19" t="s">
        <v>142</v>
      </c>
      <c r="C98" s="38" t="s">
        <v>83</v>
      </c>
      <c r="D98" s="28">
        <v>41349.5</v>
      </c>
      <c r="E98" s="28">
        <v>43003.5</v>
      </c>
    </row>
    <row r="99" spans="2:5" ht="75" x14ac:dyDescent="0.2">
      <c r="B99" s="27" t="s">
        <v>143</v>
      </c>
      <c r="C99" s="38" t="s">
        <v>176</v>
      </c>
      <c r="D99" s="28">
        <v>4505.6000000000004</v>
      </c>
      <c r="E99" s="28">
        <v>4535.5</v>
      </c>
    </row>
    <row r="100" spans="2:5" ht="75" x14ac:dyDescent="0.2">
      <c r="B100" s="25" t="s">
        <v>163</v>
      </c>
      <c r="C100" s="38" t="s">
        <v>164</v>
      </c>
      <c r="D100" s="28">
        <v>71.3</v>
      </c>
      <c r="E100" s="28">
        <v>575.1</v>
      </c>
    </row>
    <row r="101" spans="2:5" ht="60" x14ac:dyDescent="0.2">
      <c r="B101" s="25" t="s">
        <v>144</v>
      </c>
      <c r="C101" s="38" t="s">
        <v>80</v>
      </c>
      <c r="D101" s="28">
        <v>1519.3</v>
      </c>
      <c r="E101" s="28">
        <v>1751.4</v>
      </c>
    </row>
    <row r="102" spans="2:5" ht="75" x14ac:dyDescent="0.2">
      <c r="B102" s="25" t="s">
        <v>188</v>
      </c>
      <c r="C102" s="38" t="s">
        <v>160</v>
      </c>
      <c r="D102" s="28">
        <v>104000</v>
      </c>
      <c r="E102" s="28">
        <v>0</v>
      </c>
    </row>
    <row r="103" spans="2:5" ht="60" x14ac:dyDescent="0.2">
      <c r="B103" s="25" t="s">
        <v>183</v>
      </c>
      <c r="C103" s="38" t="s">
        <v>170</v>
      </c>
      <c r="D103" s="28">
        <v>14155</v>
      </c>
      <c r="E103" s="28">
        <v>113393</v>
      </c>
    </row>
    <row r="104" spans="2:5" ht="60" x14ac:dyDescent="0.2">
      <c r="B104" s="41" t="s">
        <v>189</v>
      </c>
      <c r="C104" s="42" t="s">
        <v>190</v>
      </c>
      <c r="D104" s="28">
        <v>5941.4</v>
      </c>
      <c r="E104" s="28">
        <v>5975.4</v>
      </c>
    </row>
    <row r="105" spans="2:5" ht="75" x14ac:dyDescent="0.2">
      <c r="B105" s="23" t="s">
        <v>177</v>
      </c>
      <c r="C105" s="8" t="s">
        <v>178</v>
      </c>
      <c r="D105" s="14">
        <v>589</v>
      </c>
      <c r="E105" s="14">
        <v>589</v>
      </c>
    </row>
  </sheetData>
  <mergeCells count="8">
    <mergeCell ref="C1:E1"/>
    <mergeCell ref="B8:B9"/>
    <mergeCell ref="C8:C9"/>
    <mergeCell ref="D8:E8"/>
    <mergeCell ref="B6:E6"/>
    <mergeCell ref="C2:E2"/>
    <mergeCell ref="C3:E3"/>
    <mergeCell ref="B5:E5"/>
  </mergeCells>
  <pageMargins left="0.98425196850393704" right="0.39370078740157483" top="0.39370078740157483" bottom="0.39370078740157483" header="0.51181102362204722" footer="0.51181102362204722"/>
  <pageSetup paperSize="9" scale="90" fitToHeight="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2021-2022</vt:lpstr>
      <vt:lpstr>'2021-2022'!Заголовки_для_печати</vt:lpstr>
      <vt:lpstr>'2021-2022'!Область_печати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Лоскутова Валентина Александровна</dc:creator>
  <cp:lastModifiedBy>Людмила Александровна Зверева</cp:lastModifiedBy>
  <cp:lastPrinted>2020-06-15T07:26:16Z</cp:lastPrinted>
  <dcterms:created xsi:type="dcterms:W3CDTF">2016-11-21T07:13:02Z</dcterms:created>
  <dcterms:modified xsi:type="dcterms:W3CDTF">2020-06-15T07:26:18Z</dcterms:modified>
</cp:coreProperties>
</file>