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2022" sheetId="1" r:id="rId1"/>
  </sheets>
  <definedNames>
    <definedName name="_xlnm.Print_Titles" localSheetId="0">'2022'!$8:$9</definedName>
    <definedName name="_xlnm.Print_Area" localSheetId="0">'2022'!$B$1:$D$193</definedName>
  </definedNames>
  <calcPr fullCalcOnLoad="1"/>
</workbook>
</file>

<file path=xl/sharedStrings.xml><?xml version="1.0" encoding="utf-8"?>
<sst xmlns="http://schemas.openxmlformats.org/spreadsheetml/2006/main" count="376" uniqueCount="375">
  <si>
    <t>Код вида, подвида доходов бюджета</t>
  </si>
  <si>
    <t xml:space="preserve">Наименование </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</si>
  <si>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</si>
  <si>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</si>
  <si>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Акцизы по подакцизным товарам (продукции), производимым на территории Российской Федерации</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</si>
  <si>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</si>
  <si>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</si>
  <si>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Налог, взимаемый в связи с применением патентной системы налогообложения, зачисляемый в бюджеты городских округов</t>
  </si>
  <si>
    <t>Налог на добычу полезных ископаемых</t>
  </si>
  <si>
    <t>Налог на добычу общераспространенных полезных ископаемых</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</si>
  <si>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</si>
  <si>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выдачу разрешения на установку рекламной конструкции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</si>
  <si>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</si>
  <si>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</si>
  <si>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</si>
  <si>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составляющего казну городских округов (за исключением земельных участков)</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</si>
  <si>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</si>
  <si>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от эксплуатации и использования имущества автомобильных дорог, находящихся в собственности городских округов</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</si>
  <si>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</si>
  <si>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Плата за выбросы загрязняющих веществ в атмосферный воздух стационарными объектами</t>
  </si>
  <si>
    <t>Плата за размещение отходов производства и потребления</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</si>
  <si>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</si>
  <si>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БЕЗВОЗМЕЗДНЫЕ ПОСТУПЛЕНИЯ</t>
  </si>
  <si>
    <t>Дотации бюджетам городских округов на поддержку мер по обеспечению сбалансированности бюджетов</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</si>
  <si>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</si>
  <si>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городских округов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</si>
  <si>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</si>
  <si>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Поступления доходов в бюджет городского округа</t>
  </si>
  <si>
    <t>Налог на имущество организаций</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</si>
  <si>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</si>
  <si>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</si>
  <si>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</si>
  <si>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городских округов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</si>
  <si>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городских округов на осуществление государственных полномочий по созданию и обеспечению деятельности административных комиссий</t>
  </si>
  <si>
    <t>Субвенции бюджетам городских округов на осуществление государственных полномочий по организации и осуществлению деятельности по опеке и попечительству</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</si>
  <si>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</si>
  <si>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</si>
  <si>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</si>
  <si>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городских округов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</si>
  <si>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Субвенции бюджетам городских округов на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</si>
  <si>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Субвенции бюджетам городских округов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</si>
  <si>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бюджетам городских округов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</si>
  <si>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Субсидии бюджетам городских округов на финансовое обеспечение отдельных полномочий</t>
  </si>
  <si>
    <t>Земельный налог с физических лиц, обладающих земельным участком, расположенным в границах городских округов</t>
  </si>
  <si>
    <t>Субсидии бюджетам городских округов на реализацию мероприятий по обеспечению жильем молодых семей</t>
  </si>
  <si>
    <t>Сумма</t>
  </si>
  <si>
    <t>НАЛОГОВЫЕ И НЕНАЛОГОВЫЕ ДОХОДЫ</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</si>
  <si>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</si>
  <si>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Земельный налог с организаций, обладающих земельным участком, расположенным в границах городских округов</t>
  </si>
  <si>
    <t>Прочие субсидии бюджетам городских округов на реализацию мероприятий по развитию образовательных организаций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</si>
  <si>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</si>
  <si>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</si>
  <si>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</si>
  <si>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городских округов на реализацию программ формирования современной городской среды</t>
  </si>
  <si>
    <t>Прочие субсидии бюджетам городских округов на 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</si>
  <si>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Прочие субсидии бюджетам городских округов на 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</si>
  <si>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 xml:space="preserve"> город Салават Республики Башкортостан на 2022 год</t>
  </si>
  <si>
    <t>1 00 00 000 00 0000 000</t>
  </si>
  <si>
    <t>1 01 00 000 00 0000 000</t>
  </si>
  <si>
    <t>НАЛОГИ НА ПРИБЫЛЬ, ДОХОДЫ</t>
  </si>
  <si>
    <t>1 01 02 000 01 0000 110</t>
  </si>
  <si>
    <t>1 01 02 010 01 0000 110</t>
  </si>
  <si>
    <t>1 01 02 020 01 0000 110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</si>
  <si>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</si>
  <si>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1 01 02 030 01 0000 110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</si>
  <si>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</si>
  <si>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1 01 02 040 01 0000 110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</si>
  <si>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</si>
  <si>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1 01 02 080 01 0000 110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</si>
  <si>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</si>
  <si>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1 03 00 000 00 0000 000</t>
  </si>
  <si>
    <t>НАЛОГИ НА ТОВАРЫ (РАБОТЫ, УСЛУГИ), РЕАЛИЗУЕМЫЕ НА ТЕРРИТОРИИ РОССИЙСКОЙ ФЕДЕРАЦИИ</t>
  </si>
  <si>
    <t>1 03 02 000 01 0000 110</t>
  </si>
  <si>
    <t>1 03 02 230 01 0000 110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</si>
  <si>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</si>
  <si>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1 03 02 231 01 0000 110</t>
  </si>
  <si>
    <t>1 03 02 240 01 0000 110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</si>
  <si>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</si>
  <si>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1 03 02 241 01 0000 110</t>
  </si>
  <si>
    <t>1 03 02 250 01 0000 110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</si>
  <si>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</si>
  <si>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1 03 02 251 01 0000 110</t>
  </si>
  <si>
    <t>1 05 00 000 00 0000 000</t>
  </si>
  <si>
    <t>НАЛОГИ НА СОВОКУПНЫЙ ДОХОД</t>
  </si>
  <si>
    <t>1 05 01 000 00 0000 110</t>
  </si>
  <si>
    <t>Налог, взимаемый в связи с применением упрощенной системы налогообложения</t>
  </si>
  <si>
    <t>1 05 01 010 01 0000 110</t>
  </si>
  <si>
    <t>1 05 01 011 01 0000 110</t>
  </si>
  <si>
    <t>1 05 01 020 01 0000 110</t>
  </si>
  <si>
    <t>1 05 01 021 01 0000 110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</si>
  <si>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</si>
  <si>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1 05 04 000 02 0000 110</t>
  </si>
  <si>
    <t>Налог, взимаемый в связи с применением патентной системы налогообложения</t>
  </si>
  <si>
    <t>1 05 04 010 02 0000 110</t>
  </si>
  <si>
    <t>1 06 00 000 00 0000 000</t>
  </si>
  <si>
    <t>НАЛОГИ НА ИМУЩЕСТВО</t>
  </si>
  <si>
    <t>1 06 01 000 00 0000 110</t>
  </si>
  <si>
    <t>Налог на имущество физических лиц</t>
  </si>
  <si>
    <t>1 06 01 020 04 0000 110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</si>
  <si>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</si>
  <si>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1 06 02 000 02 0000 110</t>
  </si>
  <si>
    <t>1 06 02 010 02 0000 110</t>
  </si>
  <si>
    <t>Налог на имущество организаций по имуществу, не входящему в Единую систему газоснабжения</t>
  </si>
  <si>
    <t>1 06 06 000 00 0000 110</t>
  </si>
  <si>
    <t>Земельный налог</t>
  </si>
  <si>
    <t>1 06 06 030 00 0000 110</t>
  </si>
  <si>
    <t>Земельный налог с организаций</t>
  </si>
  <si>
    <t>1 06 06 032 04 0000 110</t>
  </si>
  <si>
    <t>1 06 06 040 00 0000 110</t>
  </si>
  <si>
    <t>Земельный налог с физических лиц</t>
  </si>
  <si>
    <t>1 06 06 042 04 0000 110</t>
  </si>
  <si>
    <t>1 07 00 000 00 0000 000</t>
  </si>
  <si>
    <t>НАЛОГИ, СБОРЫ И РЕГУЛЯРНЫЕ ПЛАТЕЖИ ЗА ПОЛЬЗОВАНИЕ ПРИРОДНЫМИ РЕСУРСАМИ</t>
  </si>
  <si>
    <t>1 07 01 000 01 0000 110</t>
  </si>
  <si>
    <t>1 07 01 020 01 0000 110</t>
  </si>
  <si>
    <t>1 08 00 000 00 0000 000</t>
  </si>
  <si>
    <t>ГОСУДАРСТВЕННАЯ ПОШЛИНА</t>
  </si>
  <si>
    <t>1 08 03 000 01 0000 110</t>
  </si>
  <si>
    <t>Государственная пошлина по делам, рассматриваемым в судах общей юрисдикции, мировыми судьями</t>
  </si>
  <si>
    <t>1 08 03 010 01 0000 110</t>
  </si>
  <si>
    <t>1 08 07 000 01 0000 110</t>
  </si>
  <si>
    <t>Государственная пошлина за государственную регистрацию, а также за совершение прочих юридически значимых действий</t>
  </si>
  <si>
    <t>1 08 07 150 01 0000 110</t>
  </si>
  <si>
    <t>1 11 00 000 00 0000 000</t>
  </si>
  <si>
    <t>ДОХОДЫ ОТ ИСПОЛЬЗОВАНИЯ ИМУЩЕСТВА, НАХОДЯЩЕГОСЯ В ГОСУДАРСТВЕННОЙ И МУНИЦИПАЛЬНОЙ СОБСТВЕННОСТИ</t>
  </si>
  <si>
    <t>1 11 05 000 00 0000 120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</si>
  <si>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</si>
  <si>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1 11 05 010 00 0000 120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</si>
  <si>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</si>
  <si>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1 11 05 012 04 0000 120</t>
  </si>
  <si>
    <t>1 11 05 020 00 0000 120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</si>
  <si>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</si>
  <si>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1 11 05 024 04 0000 120</t>
  </si>
  <si>
    <t>1 11 05 030 00 0000 120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</si>
  <si>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</si>
  <si>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1 11 05 034 04 0000 120</t>
  </si>
  <si>
    <t>1 11 05 070 00 0000 120</t>
  </si>
  <si>
    <t>Доходы от сдачи в аренду имущества, составляющего государственную (муниципальную) казну (за исключением земельных участков)</t>
  </si>
  <si>
    <t>1 11 05 074 04 0000 120</t>
  </si>
  <si>
    <t>1 11 05 300 00 0000 120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</si>
  <si>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</si>
  <si>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1 11 05 310 00 0000 120</t>
  </si>
  <si>
    <t>Плата по соглашениям об установлении сервитута в отношении земельных участков, государственная собственность на которые не разграничена</t>
  </si>
  <si>
    <t>1 11 05 312 04 0000 120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</si>
  <si>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</si>
  <si>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1 11 07 000 00 0000 120</t>
  </si>
  <si>
    <t>Платежи от государственных и муниципальных унитарных предприятий</t>
  </si>
  <si>
    <t>1 11 07 010 00 0000 120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</si>
  <si>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</si>
  <si>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1 11 07 014 04 0000 120</t>
  </si>
  <si>
    <t>1 11 09 000 00 0000 120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</si>
  <si>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</si>
  <si>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1 11 09 030 00 0000 120</t>
  </si>
  <si>
    <t>Доходы от эксплуатации и использования имущества автомобильных дорог, находящихся в государственной и муниципальной собственности</t>
  </si>
  <si>
    <t>1 11 09 034 04 0000 120</t>
  </si>
  <si>
    <t>1 11 09 040 00 0000 120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</si>
  <si>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</si>
  <si>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1 11 09 044 04 0000 120</t>
  </si>
  <si>
    <t>1 12 00 000 00 0000 000</t>
  </si>
  <si>
    <t>ПЛАТЕЖИ ПРИ ПОЛЬЗОВАНИИ ПРИРОДНЫМИ РЕСУРСАМИ</t>
  </si>
  <si>
    <t>1 12 01 000 01 0000 120</t>
  </si>
  <si>
    <t>Плата за негативное воздействие на окружающую среду</t>
  </si>
  <si>
    <t>1 12 01 010 01 0000 120</t>
  </si>
  <si>
    <t>1 12 01 040 01 0000 120</t>
  </si>
  <si>
    <t>1 12 01 041 01 0000 120</t>
  </si>
  <si>
    <t>Плата за размещение отходов производства</t>
  </si>
  <si>
    <t>1 13 00 000 00 0000 000</t>
  </si>
  <si>
    <t>ДОХОДЫ ОТ ОКАЗАНИЯ ПЛАТНЫХ УСЛУГ И КОМПЕНСАЦИИ ЗАТРАТ ГОСУДАРСТВА</t>
  </si>
  <si>
    <t>1 13 01 000 00 0000 130</t>
  </si>
  <si>
    <t>Доходы от оказания платных услуг (работ)</t>
  </si>
  <si>
    <t>1 13 01 990 00 0000 130</t>
  </si>
  <si>
    <t>Прочие доходы от оказания платных услуг (работ)</t>
  </si>
  <si>
    <t>1 13 01 994 04 0000 130</t>
  </si>
  <si>
    <t>Прочие доходы от оказания платных услуг (работ) получателями средств бюджетов городских округов</t>
  </si>
  <si>
    <t>1 14 00 000 00 0000 000</t>
  </si>
  <si>
    <t>ДОХОДЫ ОТ ПРОДАЖИ МАТЕРИАЛЬНЫХ И НЕМАТЕРИАЛЬНЫХ АКТИВОВ</t>
  </si>
  <si>
    <t>1 14 02 000 00 0000 000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</si>
  <si>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</si>
  <si>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1 14 02 040 04 0000 410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</si>
  <si>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</si>
  <si>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1 14 02 043 04 0000 410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</si>
  <si>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</si>
  <si>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1 14 06 000 00 0000 430</t>
  </si>
  <si>
    <t>Доходы от продажи земельных участков, находящихся в государственной и муниципальной собственности</t>
  </si>
  <si>
    <t>1 14 06 010 00 0000 430</t>
  </si>
  <si>
    <t>Доходы от продажи земельных участков, государственная собственность на которые не разграничена</t>
  </si>
  <si>
    <t>1 14 06 012 04 0000 430</t>
  </si>
  <si>
    <t>1 14 06 300 00 0000 430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</si>
  <si>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</si>
  <si>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1 14 06 310 00 0000 430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</si>
  <si>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</si>
  <si>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1 14 06 312 04 0000 430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</si>
  <si>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</si>
  <si>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1 16 00 000 00 0000 000</t>
  </si>
  <si>
    <t>ШТРАФЫ, САНКЦИИ, ВОЗМЕЩЕНИЕ УЩЕРБА</t>
  </si>
  <si>
    <t>1 16 02 000 02 0000 140</t>
  </si>
  <si>
    <t>Административные штрафы, установленные законами субъектов Российской Федерации об административных правонарушениях</t>
  </si>
  <si>
    <t>1 16 02 020 02 0000 140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</si>
  <si>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</si>
  <si>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1 16 10 000 00 0000 140</t>
  </si>
  <si>
    <t>Платежи в целях возмещения причиненного ущерба (убытков)</t>
  </si>
  <si>
    <t>1 16 10 120 00 0000 140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</si>
  <si>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</si>
  <si>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1 16 10 123 01 0000 140</t>
  </si>
  <si>
    <t>1 17 00 000 00 0000 000</t>
  </si>
  <si>
    <t>ПРОЧИЕ НЕНАЛОГОВЫЕ ДОХОДЫ</t>
  </si>
  <si>
    <t>1 17 05 000 00 0000 180</t>
  </si>
  <si>
    <t>Прочие неналоговые доходы</t>
  </si>
  <si>
    <t>1 17 05 040 04 0000 180</t>
  </si>
  <si>
    <t>Прочие неналоговые доходы бюджетов городских округов</t>
  </si>
  <si>
    <t>1 17 15 000 00 0000 150</t>
  </si>
  <si>
    <t>Инициативные платежи</t>
  </si>
  <si>
    <t>1 17 15 020 04 0000 150</t>
  </si>
  <si>
    <t>Инициативные платежи, зачисляемые в бюджеты городских округов</t>
  </si>
  <si>
    <t>2 00 00 000 00 0000 000</t>
  </si>
  <si>
    <t>2 02 00 000 00 0000 000</t>
  </si>
  <si>
    <t>БЕЗВОЗМЕЗДНЫЕ ПОСТУПЛЕНИЯ ОТ ДРУГИХ БЮДЖЕТОВ БЮДЖЕТНОЙ СИСТЕМЫ РОССИЙСКОЙ ФЕДЕРАЦИИ</t>
  </si>
  <si>
    <t>2 02 10 000 00 0000 150</t>
  </si>
  <si>
    <t>Дотации бюджетам бюджетной системы Российской Федерации</t>
  </si>
  <si>
    <t>2 02 15 001 00 0000 150</t>
  </si>
  <si>
    <t>Дотации на выравнивание бюджетной обеспеченности</t>
  </si>
  <si>
    <t>2 02 15 001 04 0000 150</t>
  </si>
  <si>
    <t>Дотации бюджетам городских округов на выравнивание бюджетной обеспеченности из бюджета субъекта Российской Федерации</t>
  </si>
  <si>
    <t>2 02 15 002 00 0000 150</t>
  </si>
  <si>
    <t>Дотации бюджетам на поддержку мер по обеспечению сбалансированности бюджетов</t>
  </si>
  <si>
    <t>2 02 15 002 04 0000 150</t>
  </si>
  <si>
    <t>2 02 20 000 00 0000 150</t>
  </si>
  <si>
    <t>Субсидии бюджетам бюджетной системы Российской Федерации (межбюджетные субсидии)</t>
  </si>
  <si>
    <t>2 02 20 216 00 0000 150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</si>
  <si>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</si>
  <si>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2 02 20 216 04 0000 150</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</si>
  <si>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</si>
  <si>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2 02 20 216 04 7216 150</t>
  </si>
  <si>
    <t>2 02 25 304 00 0000 150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</si>
  <si>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</si>
  <si>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2 02 25 304 04 0000 150</t>
  </si>
  <si>
    <t>2 02 25 497 00 0000 150</t>
  </si>
  <si>
    <t>Субсидии бюджетам на реализацию мероприятий по обеспечению жильем молодых семей</t>
  </si>
  <si>
    <t>2 02 25 497 04 0000 150</t>
  </si>
  <si>
    <t>2 02 25 519 00 0000 150</t>
  </si>
  <si>
    <t>Субсидии бюджетам на поддержку отрасли культуры</t>
  </si>
  <si>
    <t>2 02 25 519 04 0000 150</t>
  </si>
  <si>
    <t>Субсидии бюджетам городских округов на поддержку отрасли культуры</t>
  </si>
  <si>
    <t>2 02 25 555 00 0000 150</t>
  </si>
  <si>
    <t>Субсидии бюджетам на реализацию программ формирования современной городской среды</t>
  </si>
  <si>
    <t>2 02 25 555 04 0000 150</t>
  </si>
  <si>
    <t>2 02 29 998 00 0000 150</t>
  </si>
  <si>
    <t>Субсидии бюджетам на финансовое обеспечение отдельных полномочий</t>
  </si>
  <si>
    <t>2 02 29 998 04 0000 150</t>
  </si>
  <si>
    <t>2 02 29 999 00 0000 150</t>
  </si>
  <si>
    <t>Прочие субсидии</t>
  </si>
  <si>
    <t>2 02 29 999 04 0000 150</t>
  </si>
  <si>
    <t>Прочие субсидии бюджетам городских округов</t>
  </si>
  <si>
    <t>2 02 29 999 04 7204 150</t>
  </si>
  <si>
    <t>2 02 29 999 04 7205 150</t>
  </si>
  <si>
    <t>2 02 29 999 04 7208 150</t>
  </si>
  <si>
    <t>Прочие субсидии бюджетам городских округов на обеспечение питанием обучающихся с ограниченными возможностями здоровья и детей-инвалидов в муниципальных общеобразовательных организациях, осуществляющих образовательную деятельность</t>
  </si>
  <si>
    <t>2 02 29 999 04 7212 150</t>
  </si>
  <si>
    <t>Прочие субсидии бюджетам городских округов на создание и обеспечение текущего финансирования деятельности бизнес-инкубаторов</t>
  </si>
  <si>
    <t>2 02 29 999 04 7252 150</t>
  </si>
  <si>
    <t>2 02 29 999 04 7290 150</t>
  </si>
  <si>
    <t>Прочие субсидии бюджетам городских округов на финансирование организаций, осуществляющих спортивную подготовку по базовым видам спорта в соответствии с требованиями федеральных стандартов спортивной подготовки</t>
  </si>
  <si>
    <t>2 02 30 000 00 0000 150</t>
  </si>
  <si>
    <t>Субвенции бюджетам бюджетной системы Российской Федерации</t>
  </si>
  <si>
    <t>2 02 30 024 00 0000 150</t>
  </si>
  <si>
    <t>Субвенции местным бюджетам на выполнение передаваемых полномочий субъектов Российской Федерации</t>
  </si>
  <si>
    <t>2 02 30 024 04 0000 150</t>
  </si>
  <si>
    <t>Субвенции бюджетам городских округов на выполнение передаваемых полномочий субъектов Российской Федерации</t>
  </si>
  <si>
    <t>2 02 30 024 04 7302 150</t>
  </si>
  <si>
    <t>2 02 30 024 04 7303 150</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</si>
  <si>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</si>
  <si>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2 02 30 024 04 7304 150</t>
  </si>
  <si>
    <t>2 02 30 024 04 7305 150</t>
  </si>
  <si>
    <t>2 02 30 024 04 7306 150</t>
  </si>
  <si>
    <t>2 02 30 024 04 7308 150</t>
  </si>
  <si>
    <t>2 02 30 024 04 7309 150</t>
  </si>
  <si>
    <t>2 02 30 024 04 7310 150</t>
  </si>
  <si>
    <t>Субвенции бюджетам городских округов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</si>
  <si>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2 02 30 024 04 7314 150</t>
  </si>
  <si>
    <t>2 02 30 024 04 7315 150</t>
  </si>
  <si>
    <t>2 02 30 024 04 7316 150</t>
  </si>
  <si>
    <t>2 02 30 024 04 7317 150</t>
  </si>
  <si>
    <t>2 02 30 024 04 7318 150</t>
  </si>
  <si>
    <t>Субвенции бюджетам городских округов на 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и обеспечения отдыха и оздоровления детей указанных категорий</t>
  </si>
  <si>
    <t>2 02 30 024 04 7319 150</t>
  </si>
  <si>
    <t>2 02 30 024 04 7321 150</t>
  </si>
  <si>
    <t>Субвенции бюджетам городских округов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</si>
  <si>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2 02 30 024 04 7330 150</t>
  </si>
  <si>
    <t>2 02 30 024 04 7331 150</t>
  </si>
  <si>
    <t>2 02 30 024 04 7334 150</t>
  </si>
  <si>
    <t>Субвенции бюджетам городских округов на осуществление государственных полномочий по организации мероприятий при осуществлении деятельности по обращению с животными без владельцев</t>
  </si>
  <si>
    <t>2 02 30 024 04 7335 150</t>
  </si>
  <si>
    <t>2 02 30 024 04 7336 150</t>
  </si>
  <si>
    <t>2 02 30 024 04 7337 150</t>
  </si>
  <si>
    <t>Субвенции бюджетам городских округов на социальную поддержку учащихся муниципальных общеобразовательных организаций из многодетных малоимущих семей по предоставлению набора школьно-письменных принадлежностей первоклассникам</t>
  </si>
  <si>
    <t>2 02 30 029 00 0000 150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</si>
  <si>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</si>
  <si>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2 02 30 029 04 0000 150</t>
  </si>
  <si>
    <t>2 02 35 082 00 0000 150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</si>
  <si>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</si>
  <si>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2 02 35 082 04 0000 150</t>
  </si>
  <si>
    <t>2 02 35 120 00 0000 150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</si>
  <si>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</si>
  <si>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2 02 35 120 04 0000 150</t>
  </si>
  <si>
    <t>2 02 40 000 00 0000 150</t>
  </si>
  <si>
    <t>Иные межбюджетные трансферты</t>
  </si>
  <si>
    <t>2 02 45 303 00 0000 150</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</si>
  <si>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</si>
  <si>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2 02 45 303 04 0000 150</t>
  </si>
  <si>
    <t>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</si>
  <si>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2 02 49 999 00 0000 150</t>
  </si>
  <si>
    <t>Прочие межбюджетные трансферты, передаваемые бюджетам</t>
  </si>
  <si>
    <t>2 02 49 999 04 0000 150</t>
  </si>
  <si>
    <t>Прочие межбюджетные трансферты, передаваемые бюджетам городских округов</t>
  </si>
  <si>
    <t>2 02 49 999 04 7412 150</t>
  </si>
  <si>
    <t>Прочие межбюджетные трансферты, передаваемые бюджетам городских округов на финансовое обеспечение дорожной деятельности</t>
  </si>
  <si>
    <t>(в рублях)</t>
  </si>
  <si>
    <t>ВСЕГО</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</si>
  <si>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</si>
  <si>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</si>
  <si>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</si>
  <si>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1 13 02 000 00 0000 130</t>
  </si>
  <si>
    <t>Доходы от компенсации затрат государства</t>
  </si>
  <si>
    <t>1 13 02 990 00 0000 130</t>
  </si>
  <si>
    <t>Прочие доходы от компенсации затрат государства</t>
  </si>
  <si>
    <t>1 13 02 994 04 0000 130</t>
  </si>
  <si>
    <t>Прочие доходы от компенсации затрат бюджетов городских округов</t>
  </si>
  <si>
    <t>1 14 06 020 00 0000 430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</si>
  <si>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</si>
  <si>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1 14 06 024 04 0000 430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</si>
  <si>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</si>
  <si>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1 16 01 000 01 0000 140</t>
  </si>
  <si>
    <t>Административные штрафы, установленные Кодексом Российской Федерации об административных правонарушениях</t>
  </si>
  <si>
    <t>1 16 01 070 01 0000 140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</si>
  <si>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</si>
  <si>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1 16 01 190 01 0000 140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</si>
  <si>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</si>
  <si>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1 16 07 000 00 0000 140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</si>
  <si>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</si>
  <si>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1 16 07 010 00 0000 140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</si>
  <si>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</si>
  <si>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1 16 07 010 04 0000 140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</si>
  <si>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</si>
  <si>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1 16 10 060 00 0000 140</t>
  </si>
  <si>
    <t>Платежи в целях возмещения убытков, причиненных уклонением от заключения муниципального контракта</t>
  </si>
  <si>
    <t>1 16 10 061 04 0000 140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</si>
  <si>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</si>
  <si>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1 16 11 000 01 0000 140</t>
  </si>
  <si>
    <t>Платежи, уплачиваемые в целях возмещения вреда</t>
  </si>
  <si>
    <t>1 16 11 060 01 0000 140</t>
  </si>
  <si>
    <t>Платежи, уплачиваемые в целях возмещения вреда, причиняемого автомобильным дорогам</t>
  </si>
  <si>
    <t>1 16 11 064 01 0000 140</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</si>
  <si>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</si>
  <si>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2 02 20 077 00 0000 150</t>
  </si>
  <si>
    <t>Субсидии бюджетам на софинансирование капитальных вложений в объекты муниципальной собственности</t>
  </si>
  <si>
    <t>2 02 20 077 04 0000 150</t>
  </si>
  <si>
    <t>Субсидии бюджетам городских округов на софинансирование капитальных вложений в объекты муниципальной собственности</t>
  </si>
  <si>
    <t>2 02 20 077 04 7224 150</t>
  </si>
  <si>
    <t>Субсидии бюджетам городских округов на софинансирование мероприятий по закупке техники для жилищно-коммунального хозяйства</t>
  </si>
  <si>
    <t>Субсидии бюджетам городских округов на содержание, ремонт, капитальный ремонт, строительство и реконструкция автомобильных дорог общего пользования местного значения</t>
  </si>
  <si>
    <t>2 02 29 999 04 7248 150</t>
  </si>
  <si>
    <t>Прочие субсидии бюджетам городских округов на реализацию проектов по комплексному благоустройству дворовых территорий муниципальных образований Республики Башкортостан «Башкирские дворики»</t>
  </si>
  <si>
    <t>2 02 49 999 04 7427 150</t>
  </si>
  <si>
    <t>Прочие межбюджетные трансферты, передаваемые бюджетам (премирование победителей республиканского конкурса "Лучший новогодний городок" на территории Республики Башкортостан</t>
  </si>
  <si>
    <t>2 02 29 999 04 7247 150</t>
  </si>
  <si>
    <t>Прочие субсидии бюджетам городских округов на проекты развития общественной инфраструктуры, основанные на местных инициативах</t>
  </si>
  <si>
    <t>2 02 20 077 04 7232 150</t>
  </si>
  <si>
    <t>Субсидии бюджетам городских округов на софинансирование мероприятий по строительству и реконструкции объектов водоснабжения и водоотведения, электро- и теплоснабжения</t>
  </si>
  <si>
    <t>2 02 29 999 04 7249 150</t>
  </si>
  <si>
    <t>Прочие субсидии бюджетам городских округов (поддержка мероприятий муниципальных программ развития субъектов малого и среднего предпринимательства, а также физических лиц, применяющих специальный налоговый режим "Налог на профессиональный доход")</t>
  </si>
  <si>
    <t>2 02  29 999 04 7270 150</t>
  </si>
  <si>
    <t>Прочие субсидии (реализация проектов инициативного бюджетирования, основанных на инициативах школьников муниципальных образовательных учреждений Республики Башкортостан)</t>
  </si>
  <si>
    <t xml:space="preserve">                                                                                              город Салават Республики Башкортостан</t>
  </si>
  <si>
    <t xml:space="preserve">                                                                                              к решению Совета городского округа</t>
  </si>
  <si>
    <t xml:space="preserve">                                                                                              Приложение № 3</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</si>
</sst>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_ ;\-#,##0.00\ "/>
    <numFmt numFmtId="165" formatCode="#,##0.00_ ;[Red]\-#,##0.00\ "/>
  </numFmts>
  <fonts count="41">
    <font>
      <sz val="10"/>
      <name val="Arial"/>
      <family val="2"/>
    </font>
    <font>
      <sz val="11"/>
      <color indexed="8"/>
      <name val="Calibri"/>
      <family val="2"/>
    </font>
    <font>
      <sz val="10"/>
      <name val="Times New Roman"/>
      <family val="1"/>
    </font>
    <font>
      <b/>
      <sz val="10"/>
      <name val="Times New Roman"/>
      <family val="1"/>
    </font>
    <font>
      <b/>
      <sz val="10"/>
      <color indexed="8"/>
      <name val="Times New Roman"/>
      <family val="1"/>
    </font>
    <fon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color indexed="8"/>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30">
    <xf numFmtId="0" fontId="0" fillId="0" borderId="0" xfId="0" applyAlignment="1">
      <alignment/>
    </xf>
    <xf numFmtId="0" fontId="2" fillId="0" borderId="0" xfId="0" applyFont="1" applyAlignment="1">
      <alignment vertical="center"/>
    </xf>
    <xf numFmtId="0" fontId="2" fillId="0" borderId="0" xfId="0" applyFont="1" applyAlignment="1">
      <alignment horizontal="right" vertical="center" wrapText="1"/>
    </xf>
    <xf numFmtId="0" fontId="3" fillId="0" borderId="0" xfId="0" applyFont="1" applyAlignment="1">
      <alignment vertical="center"/>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4" fillId="0" borderId="10" xfId="0" applyFont="1" applyBorder="1" applyAlignment="1">
      <alignment vertical="center" wrapText="1"/>
    </xf>
    <xf numFmtId="0" fontId="2" fillId="33" borderId="0" xfId="0" applyFont="1" applyFill="1" applyAlignment="1">
      <alignment vertical="center"/>
    </xf>
    <xf numFmtId="0" fontId="40"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center" vertical="center"/>
    </xf>
    <xf numFmtId="0" fontId="4" fillId="0" borderId="10" xfId="0" applyFont="1" applyBorder="1" applyAlignment="1">
      <alignment horizontal="center" vertical="center" wrapText="1"/>
    </xf>
    <xf numFmtId="49" fontId="4" fillId="0" borderId="10" xfId="0" applyNumberFormat="1" applyFont="1" applyFill="1" applyBorder="1" applyAlignment="1">
      <alignment horizontal="center" vertical="center"/>
    </xf>
    <xf numFmtId="0" fontId="4" fillId="0" borderId="10" xfId="0" applyFont="1" applyFill="1" applyBorder="1" applyAlignment="1">
      <alignment horizontal="left" vertical="center" wrapText="1"/>
    </xf>
    <xf numFmtId="49" fontId="5" fillId="0" borderId="10" xfId="0" applyNumberFormat="1" applyFont="1" applyFill="1" applyBorder="1" applyAlignment="1">
      <alignment horizontal="center" vertical="center"/>
    </xf>
    <xf numFmtId="0" fontId="5" fillId="0" borderId="10" xfId="0" applyFont="1" applyFill="1" applyBorder="1" applyAlignment="1">
      <alignment horizontal="left" vertical="center" wrapText="1"/>
    </xf>
    <xf numFmtId="49" fontId="5" fillId="0" borderId="10" xfId="0" applyNumberFormat="1" applyFont="1" applyBorder="1" applyAlignment="1">
      <alignment horizontal="center" vertical="center"/>
    </xf>
    <xf numFmtId="0" fontId="5" fillId="0" borderId="10" xfId="0" applyFont="1" applyBorder="1" applyAlignment="1">
      <alignment horizontal="left" vertical="center" wrapText="1"/>
    </xf>
    <xf numFmtId="49" fontId="4" fillId="0" borderId="10" xfId="0" applyNumberFormat="1" applyFont="1" applyBorder="1" applyAlignment="1">
      <alignment horizontal="center" vertical="center"/>
    </xf>
    <xf numFmtId="0" fontId="4" fillId="0" borderId="10" xfId="0" applyFont="1" applyBorder="1" applyAlignment="1">
      <alignment horizontal="left" vertical="center" wrapText="1"/>
    </xf>
    <xf numFmtId="164" fontId="2" fillId="0" borderId="0" xfId="0" applyNumberFormat="1" applyFont="1" applyFill="1" applyAlignment="1">
      <alignment horizontal="center" vertical="center"/>
    </xf>
    <xf numFmtId="164" fontId="3" fillId="0" borderId="10"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xf>
    <xf numFmtId="165" fontId="3" fillId="0" borderId="11" xfId="0" applyNumberFormat="1" applyFont="1" applyFill="1" applyBorder="1" applyAlignment="1">
      <alignment horizontal="center" vertical="center"/>
    </xf>
    <xf numFmtId="165" fontId="3" fillId="0" borderId="10" xfId="0" applyNumberFormat="1" applyFont="1" applyFill="1" applyBorder="1" applyAlignment="1">
      <alignment horizontal="right" vertical="center"/>
    </xf>
    <xf numFmtId="165" fontId="2" fillId="0" borderId="10" xfId="0" applyNumberFormat="1" applyFont="1" applyFill="1" applyBorder="1" applyAlignment="1">
      <alignment horizontal="right" vertical="center"/>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Border="1" applyAlignment="1">
      <alignment horizontal="right" vertical="center" wrapText="1"/>
    </xf>
    <xf numFmtId="0" fontId="3" fillId="0" borderId="0"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D193"/>
  <sheetViews>
    <sheetView tabSelected="1" view="pageBreakPreview" zoomScaleNormal="112" zoomScaleSheetLayoutView="100" zoomScalePageLayoutView="0" workbookViewId="0" topLeftCell="B1">
      <selection activeCell="C15" sqref="C15"/>
    </sheetView>
  </sheetViews>
  <sheetFormatPr defaultColWidth="9.140625" defaultRowHeight="12.75"/>
  <cols>
    <col min="1" max="1" width="5.7109375" style="1" hidden="1" customWidth="1"/>
    <col min="2" max="2" width="24.7109375" style="10" customWidth="1"/>
    <col min="3" max="3" width="59.140625" style="9" customWidth="1"/>
    <col min="4" max="4" width="15.28125" style="20" customWidth="1"/>
    <col min="5" max="16384" width="9.140625" style="1" customWidth="1"/>
  </cols>
  <sheetData>
    <row r="1" spans="3:4" ht="12.75">
      <c r="C1" s="26" t="s">
        <v>374</v>
      </c>
      <c r="D1" s="26"/>
    </row>
    <row r="2" spans="3:4" ht="12.75">
      <c r="C2" s="27" t="s">
        <v>373</v>
      </c>
      <c r="D2" s="27"/>
    </row>
    <row r="3" spans="3:4" ht="12.75">
      <c r="C3" s="27" t="s">
        <v>372</v>
      </c>
      <c r="D3" s="27"/>
    </row>
    <row r="4" ht="12.75">
      <c r="C4" s="2"/>
    </row>
    <row r="5" spans="2:4" s="3" customFormat="1" ht="12.75">
      <c r="B5" s="29" t="s">
        <v>27</v>
      </c>
      <c r="C5" s="29"/>
      <c r="D5" s="29"/>
    </row>
    <row r="6" spans="2:4" s="3" customFormat="1" ht="12.75">
      <c r="B6" s="29" t="s">
        <v>56</v>
      </c>
      <c r="C6" s="29"/>
      <c r="D6" s="29"/>
    </row>
    <row r="7" spans="2:4" ht="12.75">
      <c r="B7" s="28" t="s">
        <v>316</v>
      </c>
      <c r="C7" s="28"/>
      <c r="D7" s="28"/>
    </row>
    <row r="8" spans="2:4" s="3" customFormat="1" ht="25.5">
      <c r="B8" s="4" t="s">
        <v>0</v>
      </c>
      <c r="C8" s="4" t="s">
        <v>1</v>
      </c>
      <c r="D8" s="21" t="s">
        <v>45</v>
      </c>
    </row>
    <row r="9" spans="2:4" s="3" customFormat="1" ht="12.75">
      <c r="B9" s="5">
        <v>1</v>
      </c>
      <c r="C9" s="4">
        <v>2</v>
      </c>
      <c r="D9" s="22">
        <v>3</v>
      </c>
    </row>
    <row r="10" spans="2:4" s="3" customFormat="1" ht="12.75">
      <c r="B10" s="11"/>
      <c r="C10" s="6" t="s">
        <v>317</v>
      </c>
      <c r="D10" s="23">
        <f>D11+D120</f>
        <v>3509162826.04</v>
      </c>
    </row>
    <row r="11" spans="2:4" ht="12.75">
      <c r="B11" s="12" t="s">
        <v>57</v>
      </c>
      <c r="C11" s="13" t="s">
        <v>46</v>
      </c>
      <c r="D11" s="24">
        <f>D12+D19+D27+D35+D45+D48+D53+D74+D79+D86+D98+D115</f>
        <v>1473203300.0000002</v>
      </c>
    </row>
    <row r="12" spans="2:4" ht="12.75">
      <c r="B12" s="12" t="s">
        <v>58</v>
      </c>
      <c r="C12" s="13" t="s">
        <v>59</v>
      </c>
      <c r="D12" s="24">
        <f>D13</f>
        <v>715186700</v>
      </c>
    </row>
    <row r="13" spans="2:4" ht="12.75">
      <c r="B13" s="12" t="s">
        <v>60</v>
      </c>
      <c r="C13" s="13" t="s">
        <v>2</v>
      </c>
      <c r="D13" s="24">
        <f>D14+D15+D16+D17+D18</f>
        <v>715186700</v>
      </c>
    </row>
    <row r="14" spans="2:4" ht="63.75">
      <c r="B14" s="14" t="s">
        <v>61</v>
      </c>
      <c r="C14" s="15" t="s">
        <v>3</v>
      </c>
      <c r="D14" s="25">
        <v>693101700</v>
      </c>
    </row>
    <row r="15" spans="2:4" ht="89.25">
      <c r="B15" s="14" t="s">
        <v>62</v>
      </c>
      <c r="C15" s="15" t="s">
        <v>63</v>
      </c>
      <c r="D15" s="25">
        <v>728000</v>
      </c>
    </row>
    <row r="16" spans="2:4" ht="38.25">
      <c r="B16" s="14" t="s">
        <v>64</v>
      </c>
      <c r="C16" s="15" t="s">
        <v>65</v>
      </c>
      <c r="D16" s="25">
        <v>5910000</v>
      </c>
    </row>
    <row r="17" spans="2:4" ht="63.75">
      <c r="B17" s="14" t="s">
        <v>66</v>
      </c>
      <c r="C17" s="15" t="s">
        <v>67</v>
      </c>
      <c r="D17" s="25">
        <v>397000</v>
      </c>
    </row>
    <row r="18" spans="2:4" ht="76.5">
      <c r="B18" s="14" t="s">
        <v>68</v>
      </c>
      <c r="C18" s="15" t="s">
        <v>69</v>
      </c>
      <c r="D18" s="25">
        <v>15050000</v>
      </c>
    </row>
    <row r="19" spans="2:4" ht="25.5">
      <c r="B19" s="12" t="s">
        <v>70</v>
      </c>
      <c r="C19" s="13" t="s">
        <v>71</v>
      </c>
      <c r="D19" s="24">
        <v>5480000</v>
      </c>
    </row>
    <row r="20" spans="2:4" ht="25.5">
      <c r="B20" s="12" t="s">
        <v>72</v>
      </c>
      <c r="C20" s="13" t="s">
        <v>4</v>
      </c>
      <c r="D20" s="24">
        <v>5480000</v>
      </c>
    </row>
    <row r="21" spans="2:4" ht="51">
      <c r="B21" s="16" t="s">
        <v>73</v>
      </c>
      <c r="C21" s="17" t="s">
        <v>74</v>
      </c>
      <c r="D21" s="25">
        <v>2503000</v>
      </c>
    </row>
    <row r="22" spans="2:4" ht="89.25">
      <c r="B22" s="16" t="s">
        <v>75</v>
      </c>
      <c r="C22" s="17" t="s">
        <v>318</v>
      </c>
      <c r="D22" s="25">
        <v>2503000</v>
      </c>
    </row>
    <row r="23" spans="2:4" ht="63.75">
      <c r="B23" s="16" t="s">
        <v>76</v>
      </c>
      <c r="C23" s="17" t="s">
        <v>77</v>
      </c>
      <c r="D23" s="25">
        <v>17000</v>
      </c>
    </row>
    <row r="24" spans="2:4" ht="102">
      <c r="B24" s="16" t="s">
        <v>78</v>
      </c>
      <c r="C24" s="17" t="s">
        <v>319</v>
      </c>
      <c r="D24" s="25">
        <v>17000</v>
      </c>
    </row>
    <row r="25" spans="2:4" ht="51">
      <c r="B25" s="16" t="s">
        <v>79</v>
      </c>
      <c r="C25" s="17" t="s">
        <v>80</v>
      </c>
      <c r="D25" s="25">
        <v>2960000</v>
      </c>
    </row>
    <row r="26" spans="2:4" ht="89.25">
      <c r="B26" s="16" t="s">
        <v>81</v>
      </c>
      <c r="C26" s="17" t="s">
        <v>320</v>
      </c>
      <c r="D26" s="25">
        <v>2960000</v>
      </c>
    </row>
    <row r="27" spans="2:4" ht="12.75">
      <c r="B27" s="18" t="s">
        <v>82</v>
      </c>
      <c r="C27" s="19" t="s">
        <v>83</v>
      </c>
      <c r="D27" s="24">
        <f>D28+D33</f>
        <v>166229000</v>
      </c>
    </row>
    <row r="28" spans="2:4" ht="25.5">
      <c r="B28" s="18" t="s">
        <v>84</v>
      </c>
      <c r="C28" s="19" t="s">
        <v>85</v>
      </c>
      <c r="D28" s="24">
        <v>149904000</v>
      </c>
    </row>
    <row r="29" spans="2:4" ht="25.5">
      <c r="B29" s="16" t="s">
        <v>86</v>
      </c>
      <c r="C29" s="17" t="s">
        <v>5</v>
      </c>
      <c r="D29" s="25">
        <v>115179000</v>
      </c>
    </row>
    <row r="30" spans="2:4" ht="25.5">
      <c r="B30" s="16" t="s">
        <v>87</v>
      </c>
      <c r="C30" s="17" t="s">
        <v>5</v>
      </c>
      <c r="D30" s="25">
        <v>115179000</v>
      </c>
    </row>
    <row r="31" spans="2:4" ht="38.25">
      <c r="B31" s="16" t="s">
        <v>88</v>
      </c>
      <c r="C31" s="17" t="s">
        <v>6</v>
      </c>
      <c r="D31" s="25">
        <v>34725000</v>
      </c>
    </row>
    <row r="32" spans="2:4" ht="51">
      <c r="B32" s="16" t="s">
        <v>89</v>
      </c>
      <c r="C32" s="17" t="s">
        <v>90</v>
      </c>
      <c r="D32" s="25">
        <v>34725000</v>
      </c>
    </row>
    <row r="33" spans="2:4" ht="25.5">
      <c r="B33" s="18" t="s">
        <v>91</v>
      </c>
      <c r="C33" s="19" t="s">
        <v>92</v>
      </c>
      <c r="D33" s="24">
        <f>D34</f>
        <v>16325000</v>
      </c>
    </row>
    <row r="34" spans="2:4" ht="25.5">
      <c r="B34" s="16" t="s">
        <v>93</v>
      </c>
      <c r="C34" s="17" t="s">
        <v>7</v>
      </c>
      <c r="D34" s="25">
        <v>16325000</v>
      </c>
    </row>
    <row r="35" spans="2:4" ht="12.75">
      <c r="B35" s="18" t="s">
        <v>94</v>
      </c>
      <c r="C35" s="19" t="s">
        <v>95</v>
      </c>
      <c r="D35" s="24">
        <v>266486000</v>
      </c>
    </row>
    <row r="36" spans="2:4" ht="12.75">
      <c r="B36" s="18" t="s">
        <v>96</v>
      </c>
      <c r="C36" s="19" t="s">
        <v>97</v>
      </c>
      <c r="D36" s="24">
        <v>44934000</v>
      </c>
    </row>
    <row r="37" spans="2:4" ht="38.25">
      <c r="B37" s="16" t="s">
        <v>98</v>
      </c>
      <c r="C37" s="17" t="s">
        <v>99</v>
      </c>
      <c r="D37" s="25">
        <v>44934000</v>
      </c>
    </row>
    <row r="38" spans="2:4" ht="12.75">
      <c r="B38" s="18" t="s">
        <v>100</v>
      </c>
      <c r="C38" s="19" t="s">
        <v>28</v>
      </c>
      <c r="D38" s="24">
        <v>66982000</v>
      </c>
    </row>
    <row r="39" spans="2:4" ht="25.5">
      <c r="B39" s="16" t="s">
        <v>101</v>
      </c>
      <c r="C39" s="17" t="s">
        <v>102</v>
      </c>
      <c r="D39" s="25">
        <v>66982000</v>
      </c>
    </row>
    <row r="40" spans="2:4" ht="12.75">
      <c r="B40" s="18" t="s">
        <v>103</v>
      </c>
      <c r="C40" s="19" t="s">
        <v>104</v>
      </c>
      <c r="D40" s="24">
        <v>154570000</v>
      </c>
    </row>
    <row r="41" spans="2:4" ht="12.75">
      <c r="B41" s="16" t="s">
        <v>105</v>
      </c>
      <c r="C41" s="17" t="s">
        <v>106</v>
      </c>
      <c r="D41" s="25">
        <v>146070000</v>
      </c>
    </row>
    <row r="42" spans="2:4" ht="25.5">
      <c r="B42" s="16" t="s">
        <v>107</v>
      </c>
      <c r="C42" s="17" t="s">
        <v>48</v>
      </c>
      <c r="D42" s="25">
        <v>146070000</v>
      </c>
    </row>
    <row r="43" spans="2:4" ht="12.75">
      <c r="B43" s="16" t="s">
        <v>108</v>
      </c>
      <c r="C43" s="17" t="s">
        <v>109</v>
      </c>
      <c r="D43" s="25">
        <v>8500000</v>
      </c>
    </row>
    <row r="44" spans="2:4" ht="25.5">
      <c r="B44" s="16" t="s">
        <v>110</v>
      </c>
      <c r="C44" s="17" t="s">
        <v>43</v>
      </c>
      <c r="D44" s="25">
        <v>8500000</v>
      </c>
    </row>
    <row r="45" spans="2:4" ht="25.5">
      <c r="B45" s="18" t="s">
        <v>111</v>
      </c>
      <c r="C45" s="19" t="s">
        <v>112</v>
      </c>
      <c r="D45" s="24">
        <f>D46</f>
        <v>175000</v>
      </c>
    </row>
    <row r="46" spans="2:4" ht="12.75">
      <c r="B46" s="18" t="s">
        <v>113</v>
      </c>
      <c r="C46" s="19" t="s">
        <v>8</v>
      </c>
      <c r="D46" s="24">
        <f>D47</f>
        <v>175000</v>
      </c>
    </row>
    <row r="47" spans="2:4" ht="12.75">
      <c r="B47" s="16" t="s">
        <v>114</v>
      </c>
      <c r="C47" s="17" t="s">
        <v>9</v>
      </c>
      <c r="D47" s="25">
        <v>175000</v>
      </c>
    </row>
    <row r="48" spans="2:4" ht="12.75">
      <c r="B48" s="18" t="s">
        <v>115</v>
      </c>
      <c r="C48" s="19" t="s">
        <v>116</v>
      </c>
      <c r="D48" s="24">
        <f>D49+D51</f>
        <v>20830000</v>
      </c>
    </row>
    <row r="49" spans="2:4" ht="25.5">
      <c r="B49" s="18" t="s">
        <v>117</v>
      </c>
      <c r="C49" s="19" t="s">
        <v>118</v>
      </c>
      <c r="D49" s="24">
        <f>D50</f>
        <v>20800000</v>
      </c>
    </row>
    <row r="50" spans="2:4" ht="38.25">
      <c r="B50" s="16" t="s">
        <v>119</v>
      </c>
      <c r="C50" s="17" t="s">
        <v>10</v>
      </c>
      <c r="D50" s="25">
        <v>20800000</v>
      </c>
    </row>
    <row r="51" spans="2:4" ht="25.5">
      <c r="B51" s="18" t="s">
        <v>120</v>
      </c>
      <c r="C51" s="19" t="s">
        <v>121</v>
      </c>
      <c r="D51" s="24">
        <f>D52</f>
        <v>30000</v>
      </c>
    </row>
    <row r="52" spans="2:4" ht="25.5">
      <c r="B52" s="16" t="s">
        <v>122</v>
      </c>
      <c r="C52" s="17" t="s">
        <v>11</v>
      </c>
      <c r="D52" s="25">
        <v>30000</v>
      </c>
    </row>
    <row r="53" spans="2:4" s="7" customFormat="1" ht="38.25">
      <c r="B53" s="18" t="s">
        <v>123</v>
      </c>
      <c r="C53" s="19" t="s">
        <v>124</v>
      </c>
      <c r="D53" s="24">
        <f>D54+D63+D66+D69</f>
        <v>141792449</v>
      </c>
    </row>
    <row r="54" spans="2:4" ht="63.75">
      <c r="B54" s="18" t="s">
        <v>125</v>
      </c>
      <c r="C54" s="19" t="s">
        <v>126</v>
      </c>
      <c r="D54" s="24">
        <f>D55+D57+D59+D61</f>
        <v>137806449</v>
      </c>
    </row>
    <row r="55" spans="2:4" ht="51">
      <c r="B55" s="16" t="s">
        <v>127</v>
      </c>
      <c r="C55" s="17" t="s">
        <v>128</v>
      </c>
      <c r="D55" s="25">
        <f>D56</f>
        <v>87926700</v>
      </c>
    </row>
    <row r="56" spans="2:4" ht="63.75">
      <c r="B56" s="16" t="s">
        <v>129</v>
      </c>
      <c r="C56" s="17" t="s">
        <v>12</v>
      </c>
      <c r="D56" s="25">
        <f>91662000-3735300</f>
        <v>87926700</v>
      </c>
    </row>
    <row r="57" spans="2:4" ht="63.75">
      <c r="B57" s="16" t="s">
        <v>130</v>
      </c>
      <c r="C57" s="17" t="s">
        <v>131</v>
      </c>
      <c r="D57" s="25">
        <f>D58</f>
        <v>2000000</v>
      </c>
    </row>
    <row r="58" spans="2:4" s="3" customFormat="1" ht="63.75">
      <c r="B58" s="16" t="s">
        <v>132</v>
      </c>
      <c r="C58" s="17" t="s">
        <v>13</v>
      </c>
      <c r="D58" s="25">
        <f>1773000+227000</f>
        <v>2000000</v>
      </c>
    </row>
    <row r="59" spans="2:4" ht="63.75">
      <c r="B59" s="16" t="s">
        <v>133</v>
      </c>
      <c r="C59" s="17" t="s">
        <v>134</v>
      </c>
      <c r="D59" s="25">
        <f>D60</f>
        <v>37000</v>
      </c>
    </row>
    <row r="60" spans="2:4" ht="51">
      <c r="B60" s="16" t="s">
        <v>135</v>
      </c>
      <c r="C60" s="17" t="s">
        <v>14</v>
      </c>
      <c r="D60" s="25">
        <f>21000+16000</f>
        <v>37000</v>
      </c>
    </row>
    <row r="61" spans="2:4" ht="38.25">
      <c r="B61" s="16" t="s">
        <v>136</v>
      </c>
      <c r="C61" s="17" t="s">
        <v>137</v>
      </c>
      <c r="D61" s="25">
        <f>D62</f>
        <v>47842749</v>
      </c>
    </row>
    <row r="62" spans="2:4" ht="25.5">
      <c r="B62" s="16" t="s">
        <v>138</v>
      </c>
      <c r="C62" s="17" t="s">
        <v>15</v>
      </c>
      <c r="D62" s="25">
        <f>48100000-257251</f>
        <v>47842749</v>
      </c>
    </row>
    <row r="63" spans="2:4" ht="38.25">
      <c r="B63" s="18" t="s">
        <v>139</v>
      </c>
      <c r="C63" s="19" t="s">
        <v>140</v>
      </c>
      <c r="D63" s="24">
        <f>D64</f>
        <v>392000</v>
      </c>
    </row>
    <row r="64" spans="2:4" ht="38.25">
      <c r="B64" s="16" t="s">
        <v>141</v>
      </c>
      <c r="C64" s="17" t="s">
        <v>142</v>
      </c>
      <c r="D64" s="25">
        <v>392000</v>
      </c>
    </row>
    <row r="65" spans="2:4" ht="76.5">
      <c r="B65" s="16" t="s">
        <v>143</v>
      </c>
      <c r="C65" s="17" t="s">
        <v>144</v>
      </c>
      <c r="D65" s="25">
        <v>392000</v>
      </c>
    </row>
    <row r="66" spans="2:4" ht="25.5">
      <c r="B66" s="18" t="s">
        <v>145</v>
      </c>
      <c r="C66" s="19" t="s">
        <v>146</v>
      </c>
      <c r="D66" s="24">
        <f>D67</f>
        <v>583000</v>
      </c>
    </row>
    <row r="67" spans="2:4" ht="38.25">
      <c r="B67" s="16" t="s">
        <v>147</v>
      </c>
      <c r="C67" s="17" t="s">
        <v>148</v>
      </c>
      <c r="D67" s="25">
        <f>D68</f>
        <v>583000</v>
      </c>
    </row>
    <row r="68" spans="2:4" ht="38.25">
      <c r="B68" s="16" t="s">
        <v>149</v>
      </c>
      <c r="C68" s="17" t="s">
        <v>16</v>
      </c>
      <c r="D68" s="25">
        <f>735000-152000</f>
        <v>583000</v>
      </c>
    </row>
    <row r="69" spans="2:4" ht="63.75">
      <c r="B69" s="18" t="s">
        <v>150</v>
      </c>
      <c r="C69" s="19" t="s">
        <v>151</v>
      </c>
      <c r="D69" s="24">
        <f>D70+D72</f>
        <v>3011000</v>
      </c>
    </row>
    <row r="70" spans="2:4" ht="38.25">
      <c r="B70" s="16" t="s">
        <v>152</v>
      </c>
      <c r="C70" s="17" t="s">
        <v>153</v>
      </c>
      <c r="D70" s="25">
        <v>550000</v>
      </c>
    </row>
    <row r="71" spans="2:4" ht="25.5">
      <c r="B71" s="16" t="s">
        <v>154</v>
      </c>
      <c r="C71" s="17" t="s">
        <v>17</v>
      </c>
      <c r="D71" s="25">
        <v>550000</v>
      </c>
    </row>
    <row r="72" spans="2:4" ht="63.75">
      <c r="B72" s="16" t="s">
        <v>155</v>
      </c>
      <c r="C72" s="17" t="s">
        <v>156</v>
      </c>
      <c r="D72" s="25">
        <v>2461000</v>
      </c>
    </row>
    <row r="73" spans="2:4" ht="63.75">
      <c r="B73" s="16" t="s">
        <v>157</v>
      </c>
      <c r="C73" s="17" t="s">
        <v>18</v>
      </c>
      <c r="D73" s="25">
        <v>2461000</v>
      </c>
    </row>
    <row r="74" spans="2:4" ht="12.75">
      <c r="B74" s="18" t="s">
        <v>158</v>
      </c>
      <c r="C74" s="19" t="s">
        <v>159</v>
      </c>
      <c r="D74" s="24">
        <f>D75</f>
        <v>6850000</v>
      </c>
    </row>
    <row r="75" spans="2:4" ht="12.75">
      <c r="B75" s="18" t="s">
        <v>160</v>
      </c>
      <c r="C75" s="19" t="s">
        <v>161</v>
      </c>
      <c r="D75" s="24">
        <f>D76+D77</f>
        <v>6850000</v>
      </c>
    </row>
    <row r="76" spans="2:4" ht="25.5">
      <c r="B76" s="16" t="s">
        <v>162</v>
      </c>
      <c r="C76" s="17" t="s">
        <v>19</v>
      </c>
      <c r="D76" s="25">
        <v>1450000</v>
      </c>
    </row>
    <row r="77" spans="2:4" ht="12.75">
      <c r="B77" s="16" t="s">
        <v>163</v>
      </c>
      <c r="C77" s="17" t="s">
        <v>20</v>
      </c>
      <c r="D77" s="25">
        <v>5400000</v>
      </c>
    </row>
    <row r="78" spans="2:4" ht="12.75">
      <c r="B78" s="16" t="s">
        <v>164</v>
      </c>
      <c r="C78" s="17" t="s">
        <v>165</v>
      </c>
      <c r="D78" s="25">
        <v>5400000</v>
      </c>
    </row>
    <row r="79" spans="2:4" s="8" customFormat="1" ht="25.5">
      <c r="B79" s="18" t="s">
        <v>166</v>
      </c>
      <c r="C79" s="19" t="s">
        <v>167</v>
      </c>
      <c r="D79" s="24">
        <f>D80+D83</f>
        <v>7122397.46</v>
      </c>
    </row>
    <row r="80" spans="2:4" ht="12.75">
      <c r="B80" s="18" t="s">
        <v>168</v>
      </c>
      <c r="C80" s="19" t="s">
        <v>169</v>
      </c>
      <c r="D80" s="24">
        <f>D81</f>
        <v>5255792.58</v>
      </c>
    </row>
    <row r="81" spans="2:4" ht="12.75">
      <c r="B81" s="16" t="s">
        <v>170</v>
      </c>
      <c r="C81" s="17" t="s">
        <v>171</v>
      </c>
      <c r="D81" s="25">
        <v>5255792.58</v>
      </c>
    </row>
    <row r="82" spans="2:4" ht="25.5">
      <c r="B82" s="16" t="s">
        <v>172</v>
      </c>
      <c r="C82" s="17" t="s">
        <v>173</v>
      </c>
      <c r="D82" s="25">
        <v>5255792.58</v>
      </c>
    </row>
    <row r="83" spans="2:4" s="8" customFormat="1" ht="12.75">
      <c r="B83" s="18" t="s">
        <v>321</v>
      </c>
      <c r="C83" s="19" t="s">
        <v>322</v>
      </c>
      <c r="D83" s="24">
        <f>D84</f>
        <v>1866604.88</v>
      </c>
    </row>
    <row r="84" spans="2:4" s="8" customFormat="1" ht="12.75">
      <c r="B84" s="16" t="s">
        <v>323</v>
      </c>
      <c r="C84" s="17" t="s">
        <v>324</v>
      </c>
      <c r="D84" s="25">
        <v>1866604.88</v>
      </c>
    </row>
    <row r="85" spans="2:4" s="8" customFormat="1" ht="12.75">
      <c r="B85" s="16" t="s">
        <v>325</v>
      </c>
      <c r="C85" s="17" t="s">
        <v>326</v>
      </c>
      <c r="D85" s="25">
        <v>1866604.88</v>
      </c>
    </row>
    <row r="86" spans="2:4" ht="25.5">
      <c r="B86" s="18" t="s">
        <v>174</v>
      </c>
      <c r="C86" s="19" t="s">
        <v>175</v>
      </c>
      <c r="D86" s="24">
        <f>D87+D90+D95</f>
        <v>122886320.15000002</v>
      </c>
    </row>
    <row r="87" spans="2:4" ht="63.75">
      <c r="B87" s="18" t="s">
        <v>176</v>
      </c>
      <c r="C87" s="19" t="s">
        <v>177</v>
      </c>
      <c r="D87" s="24">
        <f>D88</f>
        <v>78231862.91000001</v>
      </c>
    </row>
    <row r="88" spans="2:4" ht="76.5">
      <c r="B88" s="16" t="s">
        <v>178</v>
      </c>
      <c r="C88" s="17" t="s">
        <v>179</v>
      </c>
      <c r="D88" s="25">
        <f>D89</f>
        <v>78231862.91000001</v>
      </c>
    </row>
    <row r="89" spans="2:4" ht="76.5">
      <c r="B89" s="16" t="s">
        <v>180</v>
      </c>
      <c r="C89" s="17" t="s">
        <v>181</v>
      </c>
      <c r="D89" s="25">
        <f>98361420.15-20129557.24</f>
        <v>78231862.91000001</v>
      </c>
    </row>
    <row r="90" spans="2:4" ht="25.5">
      <c r="B90" s="18" t="s">
        <v>182</v>
      </c>
      <c r="C90" s="19" t="s">
        <v>183</v>
      </c>
      <c r="D90" s="24">
        <f>D91+D93</f>
        <v>43447438.04</v>
      </c>
    </row>
    <row r="91" spans="2:4" ht="25.5">
      <c r="B91" s="16" t="s">
        <v>184</v>
      </c>
      <c r="C91" s="17" t="s">
        <v>185</v>
      </c>
      <c r="D91" s="25">
        <v>42523880.8</v>
      </c>
    </row>
    <row r="92" spans="2:4" ht="38.25">
      <c r="B92" s="16" t="s">
        <v>186</v>
      </c>
      <c r="C92" s="17" t="s">
        <v>21</v>
      </c>
      <c r="D92" s="25">
        <v>42523880.8</v>
      </c>
    </row>
    <row r="93" spans="2:4" ht="38.25">
      <c r="B93" s="16" t="s">
        <v>327</v>
      </c>
      <c r="C93" s="17" t="s">
        <v>328</v>
      </c>
      <c r="D93" s="25">
        <f>D94</f>
        <v>923557.24</v>
      </c>
    </row>
    <row r="94" spans="2:4" ht="38.25">
      <c r="B94" s="16" t="s">
        <v>329</v>
      </c>
      <c r="C94" s="17" t="s">
        <v>330</v>
      </c>
      <c r="D94" s="25">
        <f>794000+129557.24</f>
        <v>923557.24</v>
      </c>
    </row>
    <row r="95" spans="2:4" ht="51">
      <c r="B95" s="18" t="s">
        <v>187</v>
      </c>
      <c r="C95" s="19" t="s">
        <v>188</v>
      </c>
      <c r="D95" s="24">
        <f>D96</f>
        <v>1207019.2</v>
      </c>
    </row>
    <row r="96" spans="2:4" ht="51">
      <c r="B96" s="16" t="s">
        <v>189</v>
      </c>
      <c r="C96" s="17" t="s">
        <v>190</v>
      </c>
      <c r="D96" s="25">
        <v>1207019.2</v>
      </c>
    </row>
    <row r="97" spans="2:4" ht="63.75">
      <c r="B97" s="16" t="s">
        <v>191</v>
      </c>
      <c r="C97" s="17" t="s">
        <v>192</v>
      </c>
      <c r="D97" s="25">
        <v>1207019.2</v>
      </c>
    </row>
    <row r="98" spans="2:4" ht="12.75">
      <c r="B98" s="18" t="s">
        <v>193</v>
      </c>
      <c r="C98" s="19" t="s">
        <v>194</v>
      </c>
      <c r="D98" s="24">
        <f>D99+D102+D104+D107+D112</f>
        <v>6061433.39</v>
      </c>
    </row>
    <row r="99" spans="2:4" ht="25.5">
      <c r="B99" s="18" t="s">
        <v>331</v>
      </c>
      <c r="C99" s="19" t="s">
        <v>332</v>
      </c>
      <c r="D99" s="24">
        <f>D100+D101</f>
        <v>25751</v>
      </c>
    </row>
    <row r="100" spans="2:4" ht="38.25">
      <c r="B100" s="16" t="s">
        <v>333</v>
      </c>
      <c r="C100" s="17" t="s">
        <v>334</v>
      </c>
      <c r="D100" s="25">
        <f>5800+4951</f>
        <v>10751</v>
      </c>
    </row>
    <row r="101" spans="2:4" ht="38.25">
      <c r="B101" s="16" t="s">
        <v>335</v>
      </c>
      <c r="C101" s="17" t="s">
        <v>336</v>
      </c>
      <c r="D101" s="25">
        <f>5700+9300</f>
        <v>15000</v>
      </c>
    </row>
    <row r="102" spans="2:4" ht="25.5">
      <c r="B102" s="18" t="s">
        <v>195</v>
      </c>
      <c r="C102" s="19" t="s">
        <v>196</v>
      </c>
      <c r="D102" s="24">
        <f>D103</f>
        <v>5300000</v>
      </c>
    </row>
    <row r="103" spans="2:4" ht="38.25">
      <c r="B103" s="16" t="s">
        <v>197</v>
      </c>
      <c r="C103" s="17" t="s">
        <v>198</v>
      </c>
      <c r="D103" s="25">
        <v>5300000</v>
      </c>
    </row>
    <row r="104" spans="2:4" ht="89.25">
      <c r="B104" s="18" t="s">
        <v>337</v>
      </c>
      <c r="C104" s="19" t="s">
        <v>338</v>
      </c>
      <c r="D104" s="24">
        <f>D105</f>
        <v>439535.25</v>
      </c>
    </row>
    <row r="105" spans="2:4" ht="38.25">
      <c r="B105" s="16" t="s">
        <v>339</v>
      </c>
      <c r="C105" s="17" t="s">
        <v>340</v>
      </c>
      <c r="D105" s="25">
        <v>439535.25</v>
      </c>
    </row>
    <row r="106" spans="2:4" ht="51">
      <c r="B106" s="16" t="s">
        <v>341</v>
      </c>
      <c r="C106" s="17" t="s">
        <v>342</v>
      </c>
      <c r="D106" s="25">
        <v>439535.25</v>
      </c>
    </row>
    <row r="107" spans="2:4" ht="12.75">
      <c r="B107" s="18" t="s">
        <v>199</v>
      </c>
      <c r="C107" s="19" t="s">
        <v>200</v>
      </c>
      <c r="D107" s="24">
        <f>D108+D110</f>
        <v>77539.29000000001</v>
      </c>
    </row>
    <row r="108" spans="2:4" ht="25.5">
      <c r="B108" s="16" t="s">
        <v>343</v>
      </c>
      <c r="C108" s="17" t="s">
        <v>344</v>
      </c>
      <c r="D108" s="25">
        <v>34297.6</v>
      </c>
    </row>
    <row r="109" spans="2:4" ht="114.75">
      <c r="B109" s="16" t="s">
        <v>345</v>
      </c>
      <c r="C109" s="17" t="s">
        <v>346</v>
      </c>
      <c r="D109" s="25">
        <v>34297.6</v>
      </c>
    </row>
    <row r="110" spans="2:4" ht="51">
      <c r="B110" s="16" t="s">
        <v>201</v>
      </c>
      <c r="C110" s="17" t="s">
        <v>202</v>
      </c>
      <c r="D110" s="25">
        <v>43241.69</v>
      </c>
    </row>
    <row r="111" spans="2:4" ht="51">
      <c r="B111" s="16" t="s">
        <v>203</v>
      </c>
      <c r="C111" s="17" t="s">
        <v>51</v>
      </c>
      <c r="D111" s="25">
        <v>43241.69</v>
      </c>
    </row>
    <row r="112" spans="2:4" ht="12.75">
      <c r="B112" s="18" t="s">
        <v>347</v>
      </c>
      <c r="C112" s="19" t="s">
        <v>348</v>
      </c>
      <c r="D112" s="24">
        <f>D113</f>
        <v>218607.85</v>
      </c>
    </row>
    <row r="113" spans="2:4" ht="25.5">
      <c r="B113" s="16" t="s">
        <v>349</v>
      </c>
      <c r="C113" s="17" t="s">
        <v>350</v>
      </c>
      <c r="D113" s="25">
        <v>218607.85</v>
      </c>
    </row>
    <row r="114" spans="2:4" ht="51">
      <c r="B114" s="16" t="s">
        <v>351</v>
      </c>
      <c r="C114" s="17" t="s">
        <v>352</v>
      </c>
      <c r="D114" s="25">
        <v>218607.85</v>
      </c>
    </row>
    <row r="115" spans="2:4" ht="12.75">
      <c r="B115" s="18" t="s">
        <v>204</v>
      </c>
      <c r="C115" s="19" t="s">
        <v>205</v>
      </c>
      <c r="D115" s="24">
        <f>D116+D118</f>
        <v>14104000</v>
      </c>
    </row>
    <row r="116" spans="2:4" ht="12.75">
      <c r="B116" s="18" t="s">
        <v>206</v>
      </c>
      <c r="C116" s="19" t="s">
        <v>207</v>
      </c>
      <c r="D116" s="24">
        <f>D117</f>
        <v>1000000</v>
      </c>
    </row>
    <row r="117" spans="2:4" ht="12.75">
      <c r="B117" s="16" t="s">
        <v>208</v>
      </c>
      <c r="C117" s="17" t="s">
        <v>209</v>
      </c>
      <c r="D117" s="25">
        <v>1000000</v>
      </c>
    </row>
    <row r="118" spans="2:4" ht="12.75">
      <c r="B118" s="18" t="s">
        <v>210</v>
      </c>
      <c r="C118" s="19" t="s">
        <v>211</v>
      </c>
      <c r="D118" s="24">
        <v>13104000</v>
      </c>
    </row>
    <row r="119" spans="2:4" ht="12.75">
      <c r="B119" s="16" t="s">
        <v>212</v>
      </c>
      <c r="C119" s="17" t="s">
        <v>213</v>
      </c>
      <c r="D119" s="25">
        <v>13104000</v>
      </c>
    </row>
    <row r="120" spans="2:4" ht="12.75">
      <c r="B120" s="12" t="s">
        <v>214</v>
      </c>
      <c r="C120" s="13" t="s">
        <v>22</v>
      </c>
      <c r="D120" s="24">
        <f>D121</f>
        <v>2035959526.0399997</v>
      </c>
    </row>
    <row r="121" spans="2:4" ht="25.5">
      <c r="B121" s="12" t="s">
        <v>215</v>
      </c>
      <c r="C121" s="13" t="s">
        <v>216</v>
      </c>
      <c r="D121" s="24">
        <f>D122+D127+D157+D187</f>
        <v>2035959526.0399997</v>
      </c>
    </row>
    <row r="122" spans="2:4" ht="12.75">
      <c r="B122" s="12" t="s">
        <v>217</v>
      </c>
      <c r="C122" s="13" t="s">
        <v>218</v>
      </c>
      <c r="D122" s="24">
        <f>D123+D125</f>
        <v>179679700</v>
      </c>
    </row>
    <row r="123" spans="2:4" ht="12.75">
      <c r="B123" s="14" t="s">
        <v>219</v>
      </c>
      <c r="C123" s="15" t="s">
        <v>220</v>
      </c>
      <c r="D123" s="25">
        <v>149760400</v>
      </c>
    </row>
    <row r="124" spans="2:4" ht="25.5">
      <c r="B124" s="14" t="s">
        <v>221</v>
      </c>
      <c r="C124" s="15" t="s">
        <v>222</v>
      </c>
      <c r="D124" s="25">
        <v>149760400</v>
      </c>
    </row>
    <row r="125" spans="2:4" ht="25.5">
      <c r="B125" s="14" t="s">
        <v>223</v>
      </c>
      <c r="C125" s="15" t="s">
        <v>224</v>
      </c>
      <c r="D125" s="25">
        <v>29919300</v>
      </c>
    </row>
    <row r="126" spans="2:4" ht="25.5">
      <c r="B126" s="14" t="s">
        <v>225</v>
      </c>
      <c r="C126" s="15" t="s">
        <v>23</v>
      </c>
      <c r="D126" s="25">
        <v>29919300</v>
      </c>
    </row>
    <row r="127" spans="2:4" ht="25.5">
      <c r="B127" s="12" t="s">
        <v>226</v>
      </c>
      <c r="C127" s="13" t="s">
        <v>227</v>
      </c>
      <c r="D127" s="24">
        <f>D128+D132+D135+D137+D139+D141+D143+D145</f>
        <v>414821350.04999995</v>
      </c>
    </row>
    <row r="128" spans="2:4" ht="25.5">
      <c r="B128" s="14" t="s">
        <v>353</v>
      </c>
      <c r="C128" s="15" t="s">
        <v>354</v>
      </c>
      <c r="D128" s="25">
        <v>56230437.41</v>
      </c>
    </row>
    <row r="129" spans="2:4" ht="25.5">
      <c r="B129" s="14" t="s">
        <v>355</v>
      </c>
      <c r="C129" s="15" t="s">
        <v>356</v>
      </c>
      <c r="D129" s="25">
        <v>56230437.41</v>
      </c>
    </row>
    <row r="130" spans="2:4" ht="38.25">
      <c r="B130" s="14" t="s">
        <v>357</v>
      </c>
      <c r="C130" s="15" t="s">
        <v>358</v>
      </c>
      <c r="D130" s="25">
        <v>19370437.41</v>
      </c>
    </row>
    <row r="131" spans="2:4" ht="38.25">
      <c r="B131" s="14" t="s">
        <v>366</v>
      </c>
      <c r="C131" s="15" t="s">
        <v>367</v>
      </c>
      <c r="D131" s="25">
        <v>36860000</v>
      </c>
    </row>
    <row r="132" spans="2:4" ht="63.75">
      <c r="B132" s="14" t="s">
        <v>228</v>
      </c>
      <c r="C132" s="15" t="s">
        <v>229</v>
      </c>
      <c r="D132" s="25">
        <v>16382000</v>
      </c>
    </row>
    <row r="133" spans="2:4" ht="63.75">
      <c r="B133" s="14" t="s">
        <v>230</v>
      </c>
      <c r="C133" s="15" t="s">
        <v>231</v>
      </c>
      <c r="D133" s="25">
        <v>16382000</v>
      </c>
    </row>
    <row r="134" spans="2:4" ht="38.25">
      <c r="B134" s="14" t="s">
        <v>232</v>
      </c>
      <c r="C134" s="15" t="s">
        <v>359</v>
      </c>
      <c r="D134" s="25">
        <v>16382000</v>
      </c>
    </row>
    <row r="135" spans="2:4" ht="38.25">
      <c r="B135" s="14" t="s">
        <v>233</v>
      </c>
      <c r="C135" s="15" t="s">
        <v>234</v>
      </c>
      <c r="D135" s="25">
        <v>68221119.6</v>
      </c>
    </row>
    <row r="136" spans="2:4" ht="51">
      <c r="B136" s="14" t="s">
        <v>235</v>
      </c>
      <c r="C136" s="15" t="s">
        <v>52</v>
      </c>
      <c r="D136" s="25">
        <v>68221119.6</v>
      </c>
    </row>
    <row r="137" spans="2:4" ht="25.5">
      <c r="B137" s="14" t="s">
        <v>236</v>
      </c>
      <c r="C137" s="15" t="s">
        <v>237</v>
      </c>
      <c r="D137" s="25">
        <f>7718510-903494.09-305716.21</f>
        <v>6509299.7</v>
      </c>
    </row>
    <row r="138" spans="2:4" ht="25.5">
      <c r="B138" s="14" t="s">
        <v>238</v>
      </c>
      <c r="C138" s="15" t="s">
        <v>44</v>
      </c>
      <c r="D138" s="25">
        <f>7718510-903494.09-305716.21</f>
        <v>6509299.7</v>
      </c>
    </row>
    <row r="139" spans="2:4" ht="12.75">
      <c r="B139" s="14" t="s">
        <v>239</v>
      </c>
      <c r="C139" s="15" t="s">
        <v>240</v>
      </c>
      <c r="D139" s="25">
        <v>808256.09</v>
      </c>
    </row>
    <row r="140" spans="2:4" ht="25.5">
      <c r="B140" s="14" t="s">
        <v>241</v>
      </c>
      <c r="C140" s="15" t="s">
        <v>242</v>
      </c>
      <c r="D140" s="25">
        <v>808256.09</v>
      </c>
    </row>
    <row r="141" spans="2:4" ht="25.5">
      <c r="B141" s="14" t="s">
        <v>243</v>
      </c>
      <c r="C141" s="15" t="s">
        <v>244</v>
      </c>
      <c r="D141" s="25">
        <v>67228863.48</v>
      </c>
    </row>
    <row r="142" spans="2:4" ht="25.5">
      <c r="B142" s="14" t="s">
        <v>245</v>
      </c>
      <c r="C142" s="15" t="s">
        <v>53</v>
      </c>
      <c r="D142" s="25">
        <v>67228863.48</v>
      </c>
    </row>
    <row r="143" spans="2:4" ht="25.5">
      <c r="B143" s="14" t="s">
        <v>246</v>
      </c>
      <c r="C143" s="15" t="s">
        <v>247</v>
      </c>
      <c r="D143" s="25">
        <v>3227000</v>
      </c>
    </row>
    <row r="144" spans="2:4" ht="25.5">
      <c r="B144" s="14" t="s">
        <v>248</v>
      </c>
      <c r="C144" s="15" t="s">
        <v>42</v>
      </c>
      <c r="D144" s="25">
        <v>3227000</v>
      </c>
    </row>
    <row r="145" spans="2:4" ht="12.75">
      <c r="B145" s="14" t="s">
        <v>249</v>
      </c>
      <c r="C145" s="15" t="s">
        <v>250</v>
      </c>
      <c r="D145" s="25">
        <f>D146</f>
        <v>196214373.76999998</v>
      </c>
    </row>
    <row r="146" spans="2:4" ht="12.75">
      <c r="B146" s="14" t="s">
        <v>251</v>
      </c>
      <c r="C146" s="15" t="s">
        <v>252</v>
      </c>
      <c r="D146" s="25">
        <f>D147+D148+D149+D150+D151+D152+D153+D154+D155+D156</f>
        <v>196214373.76999998</v>
      </c>
    </row>
    <row r="147" spans="2:4" ht="76.5">
      <c r="B147" s="14" t="s">
        <v>253</v>
      </c>
      <c r="C147" s="15" t="s">
        <v>55</v>
      </c>
      <c r="D147" s="25">
        <v>10461500</v>
      </c>
    </row>
    <row r="148" spans="2:4" ht="51">
      <c r="B148" s="14" t="s">
        <v>254</v>
      </c>
      <c r="C148" s="15" t="s">
        <v>54</v>
      </c>
      <c r="D148" s="25">
        <v>35489400</v>
      </c>
    </row>
    <row r="149" spans="2:4" ht="51">
      <c r="B149" s="14" t="s">
        <v>255</v>
      </c>
      <c r="C149" s="15" t="s">
        <v>256</v>
      </c>
      <c r="D149" s="25">
        <v>10644737</v>
      </c>
    </row>
    <row r="150" spans="2:4" ht="38.25">
      <c r="B150" s="14" t="s">
        <v>257</v>
      </c>
      <c r="C150" s="15" t="s">
        <v>258</v>
      </c>
      <c r="D150" s="25">
        <v>3500000</v>
      </c>
    </row>
    <row r="151" spans="2:4" ht="25.5">
      <c r="B151" s="14" t="s">
        <v>364</v>
      </c>
      <c r="C151" s="15" t="s">
        <v>365</v>
      </c>
      <c r="D151" s="25">
        <v>54966883</v>
      </c>
    </row>
    <row r="152" spans="2:4" ht="51">
      <c r="B152" s="14" t="s">
        <v>360</v>
      </c>
      <c r="C152" s="15" t="s">
        <v>361</v>
      </c>
      <c r="D152" s="25">
        <v>61000000</v>
      </c>
    </row>
    <row r="153" spans="2:4" ht="63.75">
      <c r="B153" s="14" t="s">
        <v>368</v>
      </c>
      <c r="C153" s="15" t="s">
        <v>369</v>
      </c>
      <c r="D153" s="25">
        <v>2651506.67</v>
      </c>
    </row>
    <row r="154" spans="2:4" ht="25.5">
      <c r="B154" s="14" t="s">
        <v>259</v>
      </c>
      <c r="C154" s="15" t="s">
        <v>49</v>
      </c>
      <c r="D154" s="25">
        <v>10923700</v>
      </c>
    </row>
    <row r="155" spans="2:4" ht="51">
      <c r="B155" s="14" t="s">
        <v>370</v>
      </c>
      <c r="C155" s="15" t="s">
        <v>371</v>
      </c>
      <c r="D155" s="25">
        <v>500000</v>
      </c>
    </row>
    <row r="156" spans="2:4" ht="51">
      <c r="B156" s="14" t="s">
        <v>260</v>
      </c>
      <c r="C156" s="15" t="s">
        <v>261</v>
      </c>
      <c r="D156" s="25">
        <v>6076647.1</v>
      </c>
    </row>
    <row r="157" spans="2:4" ht="12.75">
      <c r="B157" s="12" t="s">
        <v>262</v>
      </c>
      <c r="C157" s="13" t="s">
        <v>263</v>
      </c>
      <c r="D157" s="24">
        <f>D158+D181+D183+D185</f>
        <v>1276964737.9899998</v>
      </c>
    </row>
    <row r="158" spans="2:4" ht="25.5">
      <c r="B158" s="14" t="s">
        <v>264</v>
      </c>
      <c r="C158" s="15" t="s">
        <v>265</v>
      </c>
      <c r="D158" s="25">
        <f>D159</f>
        <v>1231480038.3999999</v>
      </c>
    </row>
    <row r="159" spans="2:4" ht="25.5">
      <c r="B159" s="14" t="s">
        <v>266</v>
      </c>
      <c r="C159" s="15" t="s">
        <v>267</v>
      </c>
      <c r="D159" s="25">
        <f>D160+D161+D162+D163+D164+D165+D166+D167+D168+D169+D170+D171+D172+D173+D174+D175+D176+D177+D178+D179+D180</f>
        <v>1231480038.3999999</v>
      </c>
    </row>
    <row r="160" spans="2:4" ht="178.5">
      <c r="B160" s="14" t="s">
        <v>268</v>
      </c>
      <c r="C160" s="15" t="s">
        <v>29</v>
      </c>
      <c r="D160" s="25">
        <v>425552000</v>
      </c>
    </row>
    <row r="161" spans="2:4" ht="178.5">
      <c r="B161" s="14" t="s">
        <v>269</v>
      </c>
      <c r="C161" s="15" t="s">
        <v>270</v>
      </c>
      <c r="D161" s="25">
        <v>4678800</v>
      </c>
    </row>
    <row r="162" spans="2:4" ht="153">
      <c r="B162" s="14" t="s">
        <v>271</v>
      </c>
      <c r="C162" s="15" t="s">
        <v>36</v>
      </c>
      <c r="D162" s="25">
        <v>454004969</v>
      </c>
    </row>
    <row r="163" spans="2:4" ht="153">
      <c r="B163" s="14" t="s">
        <v>272</v>
      </c>
      <c r="C163" s="15" t="s">
        <v>24</v>
      </c>
      <c r="D163" s="25">
        <v>22443000</v>
      </c>
    </row>
    <row r="164" spans="2:4" ht="38.25">
      <c r="B164" s="14" t="s">
        <v>273</v>
      </c>
      <c r="C164" s="15" t="s">
        <v>34</v>
      </c>
      <c r="D164" s="25">
        <v>9943200</v>
      </c>
    </row>
    <row r="165" spans="2:4" ht="51">
      <c r="B165" s="14" t="s">
        <v>274</v>
      </c>
      <c r="C165" s="15" t="s">
        <v>32</v>
      </c>
      <c r="D165" s="25">
        <v>4746500</v>
      </c>
    </row>
    <row r="166" spans="2:4" ht="38.25">
      <c r="B166" s="14" t="s">
        <v>275</v>
      </c>
      <c r="C166" s="15" t="s">
        <v>33</v>
      </c>
      <c r="D166" s="25">
        <v>2380200</v>
      </c>
    </row>
    <row r="167" spans="2:4" ht="140.25">
      <c r="B167" s="14" t="s">
        <v>276</v>
      </c>
      <c r="C167" s="15" t="s">
        <v>277</v>
      </c>
      <c r="D167" s="25">
        <v>926200</v>
      </c>
    </row>
    <row r="168" spans="2:4" ht="51">
      <c r="B168" s="14" t="s">
        <v>278</v>
      </c>
      <c r="C168" s="15" t="s">
        <v>39</v>
      </c>
      <c r="D168" s="25">
        <v>42300</v>
      </c>
    </row>
    <row r="169" spans="2:4" ht="165.75">
      <c r="B169" s="14" t="s">
        <v>279</v>
      </c>
      <c r="C169" s="15" t="s">
        <v>25</v>
      </c>
      <c r="D169" s="25">
        <v>38213233.86</v>
      </c>
    </row>
    <row r="170" spans="2:4" ht="51">
      <c r="B170" s="14" t="s">
        <v>280</v>
      </c>
      <c r="C170" s="15" t="s">
        <v>30</v>
      </c>
      <c r="D170" s="25">
        <v>3644798.3</v>
      </c>
    </row>
    <row r="171" spans="2:4" ht="76.5">
      <c r="B171" s="14" t="s">
        <v>281</v>
      </c>
      <c r="C171" s="15" t="s">
        <v>31</v>
      </c>
      <c r="D171" s="25">
        <v>1122350</v>
      </c>
    </row>
    <row r="172" spans="2:4" ht="63.75">
      <c r="B172" s="14" t="s">
        <v>282</v>
      </c>
      <c r="C172" s="15" t="s">
        <v>283</v>
      </c>
      <c r="D172" s="25">
        <v>3838100</v>
      </c>
    </row>
    <row r="173" spans="2:4" ht="51">
      <c r="B173" s="14" t="s">
        <v>284</v>
      </c>
      <c r="C173" s="15" t="s">
        <v>38</v>
      </c>
      <c r="D173" s="25">
        <v>18474100</v>
      </c>
    </row>
    <row r="174" spans="2:4" ht="76.5">
      <c r="B174" s="14" t="s">
        <v>285</v>
      </c>
      <c r="C174" s="15" t="s">
        <v>286</v>
      </c>
      <c r="D174" s="25">
        <v>150000</v>
      </c>
    </row>
    <row r="175" spans="2:4" ht="191.25">
      <c r="B175" s="14" t="s">
        <v>287</v>
      </c>
      <c r="C175" s="15" t="s">
        <v>35</v>
      </c>
      <c r="D175" s="25">
        <v>162096600</v>
      </c>
    </row>
    <row r="176" spans="2:4" ht="165.75">
      <c r="B176" s="14" t="s">
        <v>288</v>
      </c>
      <c r="C176" s="15" t="s">
        <v>37</v>
      </c>
      <c r="D176" s="25">
        <v>48092700</v>
      </c>
    </row>
    <row r="177" spans="2:4" ht="51">
      <c r="B177" s="14" t="s">
        <v>289</v>
      </c>
      <c r="C177" s="15" t="s">
        <v>290</v>
      </c>
      <c r="D177" s="25">
        <v>3149500</v>
      </c>
    </row>
    <row r="178" spans="2:4" ht="76.5">
      <c r="B178" s="14" t="s">
        <v>291</v>
      </c>
      <c r="C178" s="15" t="s">
        <v>41</v>
      </c>
      <c r="D178" s="25">
        <v>3019197</v>
      </c>
    </row>
    <row r="179" spans="2:4" ht="51">
      <c r="B179" s="14" t="s">
        <v>292</v>
      </c>
      <c r="C179" s="15" t="s">
        <v>40</v>
      </c>
      <c r="D179" s="25">
        <v>24757280.24</v>
      </c>
    </row>
    <row r="180" spans="2:4" ht="51">
      <c r="B180" s="14" t="s">
        <v>293</v>
      </c>
      <c r="C180" s="15" t="s">
        <v>294</v>
      </c>
      <c r="D180" s="25">
        <v>205010</v>
      </c>
    </row>
    <row r="181" spans="2:4" ht="51">
      <c r="B181" s="14" t="s">
        <v>295</v>
      </c>
      <c r="C181" s="15" t="s">
        <v>296</v>
      </c>
      <c r="D181" s="25">
        <v>39837864.25</v>
      </c>
    </row>
    <row r="182" spans="2:4" ht="63.75">
      <c r="B182" s="14" t="s">
        <v>297</v>
      </c>
      <c r="C182" s="15" t="s">
        <v>26</v>
      </c>
      <c r="D182" s="25">
        <v>39837864.25</v>
      </c>
    </row>
    <row r="183" spans="2:4" ht="51">
      <c r="B183" s="14" t="s">
        <v>298</v>
      </c>
      <c r="C183" s="15" t="s">
        <v>299</v>
      </c>
      <c r="D183" s="25">
        <v>4837735.34</v>
      </c>
    </row>
    <row r="184" spans="2:4" ht="51">
      <c r="B184" s="14" t="s">
        <v>300</v>
      </c>
      <c r="C184" s="15" t="s">
        <v>50</v>
      </c>
      <c r="D184" s="25">
        <v>4837735.34</v>
      </c>
    </row>
    <row r="185" spans="2:4" ht="38.25">
      <c r="B185" s="14" t="s">
        <v>301</v>
      </c>
      <c r="C185" s="15" t="s">
        <v>302</v>
      </c>
      <c r="D185" s="25">
        <v>809100</v>
      </c>
    </row>
    <row r="186" spans="2:4" ht="51">
      <c r="B186" s="14" t="s">
        <v>303</v>
      </c>
      <c r="C186" s="15" t="s">
        <v>47</v>
      </c>
      <c r="D186" s="25">
        <v>809100</v>
      </c>
    </row>
    <row r="187" spans="2:4" ht="12.75">
      <c r="B187" s="12" t="s">
        <v>304</v>
      </c>
      <c r="C187" s="13" t="s">
        <v>305</v>
      </c>
      <c r="D187" s="24">
        <f>D188+D190</f>
        <v>164493738</v>
      </c>
    </row>
    <row r="188" spans="2:4" ht="51">
      <c r="B188" s="14" t="s">
        <v>306</v>
      </c>
      <c r="C188" s="15" t="s">
        <v>307</v>
      </c>
      <c r="D188" s="25">
        <v>49500738</v>
      </c>
    </row>
    <row r="189" spans="2:4" ht="51">
      <c r="B189" s="14" t="s">
        <v>308</v>
      </c>
      <c r="C189" s="15" t="s">
        <v>309</v>
      </c>
      <c r="D189" s="25">
        <v>49500738</v>
      </c>
    </row>
    <row r="190" spans="2:4" ht="12.75">
      <c r="B190" s="14" t="s">
        <v>310</v>
      </c>
      <c r="C190" s="15" t="s">
        <v>311</v>
      </c>
      <c r="D190" s="25">
        <f>D191</f>
        <v>114993000</v>
      </c>
    </row>
    <row r="191" spans="2:4" ht="25.5">
      <c r="B191" s="14" t="s">
        <v>312</v>
      </c>
      <c r="C191" s="15" t="s">
        <v>313</v>
      </c>
      <c r="D191" s="25">
        <v>114993000</v>
      </c>
    </row>
    <row r="192" spans="2:4" ht="38.25">
      <c r="B192" s="14" t="s">
        <v>314</v>
      </c>
      <c r="C192" s="15" t="s">
        <v>315</v>
      </c>
      <c r="D192" s="25">
        <v>113393000</v>
      </c>
    </row>
    <row r="193" spans="2:4" ht="38.25">
      <c r="B193" s="14" t="s">
        <v>362</v>
      </c>
      <c r="C193" s="15" t="s">
        <v>363</v>
      </c>
      <c r="D193" s="25">
        <v>1300000</v>
      </c>
    </row>
  </sheetData>
  <sheetProtection/>
  <mergeCells count="6">
    <mergeCell ref="C1:D1"/>
    <mergeCell ref="C2:D2"/>
    <mergeCell ref="C3:D3"/>
    <mergeCell ref="B7:D7"/>
    <mergeCell ref="B6:D6"/>
    <mergeCell ref="B5:D5"/>
  </mergeCells>
  <printOptions/>
  <pageMargins left="0.984251968503937" right="0.3937007874015748" top="0.3937007874015748" bottom="0.3937007874015748" header="0.5118110236220472" footer="0.5118110236220472"/>
  <pageSetup fitToHeight="9"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Лоскутова Валентина Александровна</dc:creator>
  <cp:keywords/>
  <dc:description/>
  <cp:lastModifiedBy>Людмила Александровна Зверева</cp:lastModifiedBy>
  <cp:lastPrinted>2022-10-04T05:17:38Z</cp:lastPrinted>
  <dcterms:created xsi:type="dcterms:W3CDTF">2016-11-21T07:13:02Z</dcterms:created>
  <dcterms:modified xsi:type="dcterms:W3CDTF">2022-10-04T05:17:43Z</dcterms:modified>
  <cp:category/>
  <cp:version/>
  <cp:contentType/>
  <cp:contentStatus/>
</cp:coreProperties>
</file>